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b07f86e70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 Comparison" sheetId="1" r:id="R1894fddeba264cf3"/>
    <x:sheet xmlns:r="http://schemas.openxmlformats.org/officeDocument/2006/relationships" name="Offer 1 Summary" sheetId="2" r:id="R225bbf3c76d84c97"/>
    <x:sheet xmlns:r="http://schemas.openxmlformats.org/officeDocument/2006/relationships" name="Offer 1 Assumptions" sheetId="3" r:id="R4558dc848bc54e68"/>
    <x:sheet xmlns:r="http://schemas.openxmlformats.org/officeDocument/2006/relationships" name="Offer 1 Cash Flow" sheetId="4" r:id="Rd03ab8daf43a45e8"/>
    <x:sheet xmlns:r="http://schemas.openxmlformats.org/officeDocument/2006/relationships" name="Offer 2 Summary" sheetId="5" r:id="Rdc7de5e152484e93"/>
    <x:sheet xmlns:r="http://schemas.openxmlformats.org/officeDocument/2006/relationships" name="Offer 2 Assumptions" sheetId="6" r:id="Rc3bedde45cc648b3"/>
    <x:sheet xmlns:r="http://schemas.openxmlformats.org/officeDocument/2006/relationships" name="Offer 2 Cash Flow" sheetId="7" r:id="Rc7bea2f2f83a42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-yy"/>
    <x:numFmt numFmtId="201" formatCode="#,##0.00;(#,##0.00);&quot;–&quot;"/>
    <x:numFmt numFmtId="202" formatCode="0.0%"/>
    <x:numFmt numFmtId="203" formatCode="mmm d, yyyy"/>
  </x:numFmts>
  <x:fonts count="8">
    <x:font>
      <x:sz val="11"/>
      <x:name val="Carlito"/>
    </x:font>
    <x:font>
      <x:sz val="11"/>
      <x:color rgb="FF111827"/>
      <x:name val="Calibri"/>
    </x:font>
    <x:font>
      <x:b/>
      <x:sz val="15"/>
      <x:color rgb="FFFFFFFF"/>
      <x:name val="Calibri"/>
    </x:font>
    <x:font>
      <x:sz val="11"/>
      <x:color rgb="FF0000FF"/>
      <x:name val="Calibri"/>
    </x:font>
    <x:font>
      <x:b/>
      <x:sz val="11"/>
      <x:color rgb="FFFFFFFF"/>
      <x:name val="Calibri"/>
    </x:font>
    <x:font>
      <x:sz val="11"/>
      <x:color rgb="FF008000"/>
      <x:name val="Calibri"/>
    </x:font>
    <x:font>
      <x:b/>
      <x:sz val="11"/>
      <x:color rgb="FF111827"/>
      <x:name val="Calibri"/>
    </x:font>
    <x:font>
      <x:sz val="11"/>
      <x:color rgb="FFFFFFF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D05820"/>
      </x:patternFill>
    </x:fill>
    <x:fill>
      <x:patternFill patternType="solid">
        <x:fgColor rgb="FFE5E7EB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201" fontId="3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6" fillId="4" borderId="0" xfId="0" applyNumberFormat="1" applyFont="1" applyFill="1" applyBorder="1"/>
    <x:xf numFmtId="201" fontId="6" fillId="4" borderId="0" xfId="0" applyNumberFormat="1" applyFont="1" applyFill="1" applyBorder="1"/>
    <x:xf numFmtId="0" fontId="7" fillId="2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58d493b3b4dfb" /><Relationship Type="http://schemas.openxmlformats.org/officeDocument/2006/relationships/theme" Target="/xl/theme/theme1.xml" Id="Rbf654e183a794dff" /><Relationship Type="http://schemas.openxmlformats.org/officeDocument/2006/relationships/sharedStrings" Target="/xl/sharedStrings.xml" Id="R30ed675b427e4174" /><Relationship Type="http://schemas.openxmlformats.org/officeDocument/2006/relationships/worksheet" Target="/xl/worksheets/sheet1.xml" Id="R1894fddeba264cf3" /><Relationship Type="http://schemas.openxmlformats.org/officeDocument/2006/relationships/worksheet" Target="/xl/worksheets/sheet2.xml" Id="R225bbf3c76d84c97" /><Relationship Type="http://schemas.openxmlformats.org/officeDocument/2006/relationships/worksheet" Target="/xl/worksheets/sheet3.xml" Id="R4558dc848bc54e68" /><Relationship Type="http://schemas.openxmlformats.org/officeDocument/2006/relationships/worksheet" Target="/xl/worksheets/sheet4.xml" Id="Rd03ab8daf43a45e8" /><Relationship Type="http://schemas.openxmlformats.org/officeDocument/2006/relationships/worksheet" Target="/xl/worksheets/sheet5.xml" Id="Rdc7de5e152484e93" /><Relationship Type="http://schemas.openxmlformats.org/officeDocument/2006/relationships/worksheet" Target="/xl/worksheets/sheet6.xml" Id="Rc3bedde45cc648b3" /><Relationship Type="http://schemas.openxmlformats.org/officeDocument/2006/relationships/worksheet" Target="/xl/worksheets/sheet7.xml" Id="Rc7bea2f2f83a42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05820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2" customHeight="1">
      <x:c r="A1" s="1"/>
      <x:c r="B1" s="1"/>
      <x:c r="C1" s="1"/>
      <x:c r="D1" s="1"/>
      <x:c r="E1" s="1"/>
    </x:row>
    <x:row r="2" ht="29" customHeight="1">
      <x:c r="A2" s="1"/>
      <x:c r="B2" s="3" t="str">
        <x:v>Harbor vs. Cedar — synthetic demonstration</x:v>
      </x:c>
      <x:c r="C2" s="3"/>
      <x:c r="D2" s="3"/>
      <x:c r="E2" s="3"/>
    </x:row>
    <x:row r="3" ht="22" customHeight="1">
      <x:c r="A3" s="1"/>
      <x:c r="B3" s="1"/>
      <x:c r="C3" s="1"/>
      <x:c r="D3" s="1"/>
      <x:c r="E3" s="1"/>
    </x:row>
    <x:row r="4" ht="22" customHeight="1">
      <x:c r="A4" s="1"/>
      <x:c r="B4" s="1" t="str">
        <x:v>USD. Nominal occupancy cost; refundable deposits shown separately.</x:v>
      </x:c>
      <x:c r="C4" s="1"/>
      <x:c r="D4" s="1"/>
      <x:c r="E4" s="1"/>
    </x:row>
    <x:row r="5" ht="22" customHeight="1">
      <x:c r="A5" s="1"/>
      <x:c r="B5" s="1"/>
      <x:c r="C5" s="1"/>
      <x:c r="D5" s="1"/>
      <x:c r="E5" s="1"/>
    </x:row>
    <x:row r="6" ht="22" customHeight="1">
      <x:c r="A6" s="1"/>
      <x:c r="B6" s="1"/>
      <x:c r="C6" s="1"/>
      <x:c r="D6" s="1"/>
      <x:c r="E6" s="1"/>
    </x:row>
    <x:row r="7" ht="22" customHeight="1">
      <x:c r="A7" s="1"/>
      <x:c r="B7" s="6" t="str">
        <x:v>Metric</x:v>
      </x:c>
      <x:c r="C7" s="6" t="str">
        <x:v>Harbor</x:v>
      </x:c>
      <x:c r="D7" s="6" t="str">
        <x:v>Cedar</x:v>
      </x:c>
      <x:c r="E7" s="6"/>
    </x:row>
    <x:row r="8" ht="22" customHeight="1">
      <x:c r="A8" s="1"/>
      <x:c r="B8" s="1" t="str">
        <x:v>Rentable square feet</x:v>
      </x:c>
      <x:c r="C8" s="1" t="n">
        <x:v>10000</x:v>
      </x:c>
      <x:c r="D8" s="1" t="n">
        <x:v>10000</x:v>
      </x:c>
      <x:c r="E8" s="1"/>
    </x:row>
    <x:row r="9" ht="22" customHeight="1">
      <x:c r="A9" s="1"/>
      <x:c r="B9" s="1" t="str">
        <x:v>Term in months</x:v>
      </x:c>
      <x:c r="C9" s="1" t="n">
        <x:v>36</x:v>
      </x:c>
      <x:c r="D9" s="1" t="n">
        <x:v>36</x:v>
      </x:c>
      <x:c r="E9" s="1"/>
    </x:row>
    <x:row r="10" ht="22" customHeight="1">
      <x:c r="A10" s="1"/>
      <x:c r="B10" s="1" t="str">
        <x:v>Commencement</x:v>
      </x:c>
      <x:c r="C10" s="18" t="n">
        <x:v>46388</x:v>
      </x:c>
      <x:c r="D10" s="18" t="n">
        <x:v>46388</x:v>
      </x:c>
      <x:c r="E10" s="1"/>
    </x:row>
    <x:row r="11" ht="22" customHeight="1">
      <x:c r="A11" s="1"/>
      <x:c r="B11" s="1"/>
      <x:c r="C11" s="1"/>
      <x:c r="D11" s="1"/>
      <x:c r="E11" s="1"/>
    </x:row>
    <x:row r="12" ht="22" customHeight="1">
      <x:c r="A12" s="1"/>
      <x:c r="B12" s="1" t="str">
        <x:v>Nominal net cost</x:v>
      </x:c>
      <x:c r="C12" s="11" t="n">
        <x:f>'Offer 1 Summary'!C15</x:f>
        <x:v>1137542.1200000003</x:v>
      </x:c>
      <x:c r="D12" s="11" t="n">
        <x:f>'Offer 2 Summary'!C15</x:f>
        <x:v>1157561</x:v>
      </x:c>
      <x:c r="E12" s="1"/>
    </x:row>
    <x:row r="13" ht="22" customHeight="1">
      <x:c r="A13" s="1"/>
      <x:c r="B13" s="1" t="str">
        <x:v>Annualized cost per RSF</x:v>
      </x:c>
      <x:c r="C13" s="11" t="n">
        <x:f>'Offer 1 Summary'!C16</x:f>
        <x:v>37.91807066666668</x:v>
      </x:c>
      <x:c r="D13" s="11" t="n">
        <x:f>'Offer 2 Summary'!C16</x:f>
        <x:v>38.585366666666665</x:v>
      </x:c>
      <x:c r="E13" s="1"/>
    </x:row>
    <x:row r="14" ht="22" customHeight="1">
      <x:c r="A14" s="1"/>
      <x:c r="B14" s="1"/>
      <x:c r="C14" s="11"/>
      <x:c r="D14" s="11"/>
      <x:c r="E14" s="1"/>
    </x:row>
    <x:row r="15" ht="22" customHeight="1">
      <x:c r="A15" s="1"/>
      <x:c r="B15" s="1" t="str">
        <x:v>Deposit cash outstanding</x:v>
      </x:c>
      <x:c r="C15" s="11" t="n">
        <x:f>'Offer 1 Summary'!C17</x:f>
        <x:v>0</x:v>
      </x:c>
      <x:c r="D15" s="11" t="n">
        <x:f>'Offer 2 Summary'!C17</x:f>
        <x:v>0</x:v>
      </x:c>
      <x:c r="E15" s="1"/>
    </x:row>
    <x:row r="16" ht="22" customHeight="1">
      <x:c r="A16" s="1"/>
      <x:c r="B16" s="1" t="str">
        <x:v>Cash including deposit</x:v>
      </x:c>
      <x:c r="C16" s="11" t="n">
        <x:f>'Offer 1 Summary'!C18</x:f>
        <x:v>1137542.12</x:v>
      </x:c>
      <x:c r="D16" s="11" t="n">
        <x:f>'Offer 2 Summary'!C18</x:f>
        <x:v>1157561</x:v>
      </x:c>
      <x:c r="E16" s="1"/>
    </x:row>
    <x:row r="17" ht="22" customHeight="1">
      <x:c r="A17" s="1"/>
      <x:c r="B17" s="1"/>
      <x:c r="C17" s="1"/>
      <x:c r="D17" s="1"/>
      <x:c r="E17" s="1"/>
    </x:row>
    <x:row r="18" ht="22" customHeight="1">
      <x:c r="A18" s="1"/>
      <x:c r="B18" s="1"/>
      <x:c r="C18" s="1"/>
      <x:c r="D18" s="1"/>
      <x:c r="E18" s="1"/>
    </x:row>
    <x:row r="19" ht="22" customHeight="1">
      <x:c r="A19" s="1"/>
      <x:c r="B19" s="1" t="str">
        <x:v>Scope</x:v>
      </x:c>
      <x:c r="C19" s="1"/>
      <x:c r="D19" s="1"/>
      <x:c r="E19" s="1"/>
    </x:row>
    <x:row r="20" ht="22" customHeight="1">
      <x:c r="A20" s="1"/>
      <x:c r="B20" s="1" t="str">
        <x:v>36-month comparison of base rent, operating expenses, parking and net tenant buildout costs</x:v>
      </x:c>
      <x:c r="C20" s="1"/>
      <x:c r="D20" s="1"/>
      <x:c r="E20" s="1"/>
    </x:row>
    <x:row r="21" ht="22" customHeight="1">
      <x:c r="A21" s="1"/>
      <x:c r="B21" s="1"/>
      <x:c r="C21" s="1"/>
      <x:c r="D21" s="1"/>
      <x:c r="E21" s="1"/>
    </x:row>
    <x:row r="22" ht="22" customHeight="1">
      <x:c r="A22" s="1"/>
      <x:c r="B22" s="1" t="str">
        <x:v>Excluded costs</x:v>
      </x:c>
      <x:c r="C22" s="1"/>
      <x:c r="D22" s="1"/>
      <x:c r="E22" s="1"/>
    </x:row>
    <x:row r="23" ht="22" customHeight="1">
      <x:c r="A23" s="1"/>
      <x:c r="B23" s="1" t="str">
        <x:v>Utilities; Moving; Financing costs; Taxes on payments; Other business costs</x:v>
      </x:c>
      <x:c r="C23" s="1"/>
      <x:c r="D23" s="1"/>
      <x:c r="E23" s="1"/>
    </x:row>
    <x:row r="24" ht="22" customHeight="1">
      <x:c r="A24" s="1"/>
      <x:c r="B24" s="1"/>
      <x:c r="C24" s="1"/>
      <x:c r="D24" s="1"/>
      <x:c r="E24" s="1"/>
    </x:row>
    <x:row r="25" ht="22" customHeight="1">
      <x:c r="A25" s="1"/>
      <x:c r="B25" s="1" t="str">
        <x:v>Comparison limitations</x:v>
      </x:c>
      <x:c r="C25" s="1"/>
      <x:c r="D25" s="1"/>
      <x:c r="E25" s="1"/>
    </x:row>
    <x:row r="26" ht="22" customHeight="1">
      <x:c r="A26" s="1"/>
      <x:c r="B26" s="1" t="str">
        <x:v>Compare service, timing and execution terms alongside modeled cost.</x:v>
      </x:c>
      <x:c r="C26" s="1"/>
      <x:c r="D26" s="1"/>
      <x:c r="E26" s="1"/>
    </x:row>
    <x:row r="27" ht="22" customHeight="1">
      <x:c r="A27" s="1"/>
      <x:c r="B27" s="1"/>
      <x:c r="C27" s="1"/>
      <x:c r="D27" s="1"/>
      <x:c r="E27" s="1"/>
    </x:row>
    <x:row r="28" ht="22" customHeight="1">
      <x:c r="A28" s="1"/>
      <x:c r="B28" s="1"/>
      <x:c r="C28" s="1"/>
      <x:c r="D28" s="1"/>
      <x:c r="E28" s="1"/>
    </x:row>
    <x:row r="29" ht="22" customHeight="1">
      <x:c r="A29" s="1"/>
      <x:c r="B29" s="1"/>
      <x:c r="C29" s="1"/>
      <x:c r="D29" s="1"/>
      <x:c r="E29" s="1"/>
    </x:row>
    <x:row r="30" ht="22" customHeight="1">
      <x:c r="A30" s="1"/>
      <x:c r="B30" s="1"/>
      <x:c r="C30" s="1"/>
      <x:c r="D30" s="1"/>
      <x:c r="E3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05820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1"/>
      <x:c r="B2" s="3" t="str">
        <x:v>Harbor</x:v>
      </x:c>
      <x:c r="C2" s="3"/>
      <x:c r="D2" s="3"/>
      <x:c r="E2" s="3"/>
      <x:c r="F2" s="3"/>
      <x:c r="G2" s="3"/>
      <x:c r="H2" s="3"/>
      <x:c r="I2" s="3"/>
      <x:c r="J2" s="3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2" customHeight="1">
      <x:c r="A4" s="1"/>
      <x:c r="B4" s="1" t="str">
        <x:v>NNN</x:v>
      </x:c>
      <x:c r="C4" s="1"/>
      <x:c r="D4" s="1"/>
      <x:c r="E4" s="1"/>
      <x:c r="F4" s="1"/>
      <x:c r="G4" s="1"/>
      <x:c r="H4" s="1"/>
      <x:c r="I4" s="1"/>
      <x:c r="J4" s="1"/>
    </x:row>
    <x:row r="5" ht="22" customHeight="1">
      <x:c r="A5" s="1"/>
      <x:c r="B5" s="1" t="str">
        <x:v>36 months from 2027-01-01</x:v>
      </x:c>
      <x:c r="C5" s="1"/>
      <x:c r="D5" s="1"/>
      <x:c r="E5" s="1"/>
      <x:c r="F5" s="1"/>
      <x:c r="G5" s="1"/>
      <x:c r="H5" s="1"/>
      <x:c r="I5" s="1"/>
      <x:c r="J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2" customHeight="1">
      <x:c r="A7" s="1"/>
      <x:c r="B7" s="6" t="str">
        <x:v>Whole term</x:v>
      </x:c>
      <x:c r="C7" s="6" t="str">
        <x:v>USD</x:v>
      </x:c>
      <x:c r="D7" s="1"/>
      <x:c r="E7" s="17" t="str">
        <x:v>Cash period</x:v>
      </x:c>
      <x:c r="F7" s="17" t="str">
        <x:v>Net cost</x:v>
      </x:c>
      <x:c r="G7" s="17" t="str">
        <x:v>Deposit</x:v>
      </x:c>
      <x:c r="H7" s="17" t="str">
        <x:v>Cash outlay</x:v>
      </x:c>
      <x:c r="I7" s="1"/>
      <x:c r="J7" s="1"/>
    </x:row>
    <x:row r="8" ht="22" customHeight="1">
      <x:c r="A8" s="1"/>
      <x:c r="B8" s="1" t="str">
        <x:v>Scheduled base rent</x:v>
      </x:c>
      <x:c r="C8" s="11" t="n">
        <x:f>'Offer 1 Cash Flow'!AN8</x:f>
        <x:v>927270</x:v>
      </x:c>
      <x:c r="D8" s="1"/>
      <x:c r="E8" s="1" t="str">
        <x:v>Before start</x:v>
      </x:c>
      <x:c r="F8" s="11" t="n">
        <x:f>IF(COUNT('Offer 1 Cash Flow'!C14:C14)=1,SUM('Offer 1 Cash Flow'!C14:C14),"Unavailable")</x:f>
        <x:v>0</x:v>
      </x:c>
      <x:c r="G8" s="11" t="n">
        <x:f>IF(COUNT('Offer 1 Cash Flow'!C15:C15)=1,SUM('Offer 1 Cash Flow'!C15:C15),"Unavailable")</x:f>
        <x:v>25000</x:v>
      </x:c>
      <x:c r="H8" s="11" t="n">
        <x:f>IF(COUNT('Offer 1 Cash Flow'!C16:C16)=1,SUM('Offer 1 Cash Flow'!C16:C16),"Unavailable")</x:f>
        <x:v>25000</x:v>
      </x:c>
      <x:c r="I8" s="1"/>
      <x:c r="J8" s="1"/>
    </x:row>
    <x:row r="9" ht="22" customHeight="1">
      <x:c r="A9" s="1"/>
      <x:c r="B9" s="1" t="str">
        <x:v>Base rent waived</x:v>
      </x:c>
      <x:c r="C9" s="11" t="n">
        <x:f>'Offer 1 Cash Flow'!AN9</x:f>
        <x:v>75000</x:v>
      </x:c>
      <x:c r="D9" s="1"/>
      <x:c r="E9" s="1" t="str">
        <x:v>2027</x:v>
      </x:c>
      <x:c r="F9" s="11" t="n">
        <x:f>IF(COUNT('Offer 1 Cash Flow'!D14:O14)=12,SUM('Offer 1 Cash Flow'!D14:O14),"Unavailable")</x:f>
        <x:v>331000.0399999999</x:v>
      </x:c>
      <x:c r="G9" s="11" t="n">
        <x:f>IF(COUNT('Offer 1 Cash Flow'!D15:O15)=12,SUM('Offer 1 Cash Flow'!D15:O15),"Unavailable")</x:f>
        <x:v>0</x:v>
      </x:c>
      <x:c r="H9" s="11" t="n">
        <x:f>IF(COUNT('Offer 1 Cash Flow'!D16:O16)=12,SUM('Offer 1 Cash Flow'!D16:O16),"Unavailable")</x:f>
        <x:v>331000.0399999999</x:v>
      </x:c>
      <x:c r="I9" s="1"/>
      <x:c r="J9" s="1"/>
    </x:row>
    <x:row r="10" ht="22" customHeight="1">
      <x:c r="A10" s="1"/>
      <x:c r="B10" s="1" t="str">
        <x:v>Operating expenses</x:v>
      </x:c>
      <x:c r="C10" s="11" t="n">
        <x:f>'Offer 1 Cash Flow'!AN10</x:f>
        <x:v>247272.1200000002</x:v>
      </x:c>
      <x:c r="D10" s="1"/>
      <x:c r="E10" s="1" t="str">
        <x:v>2028</x:v>
      </x:c>
      <x:c r="F10" s="11" t="n">
        <x:f>IF(COUNT('Offer 1 Cash Flow'!P14:AA14)=12,SUM('Offer 1 Cash Flow'!P14:AA14),"Unavailable")</x:f>
        <x:v>397400.03999999986</x:v>
      </x:c>
      <x:c r="G10" s="11" t="n">
        <x:f>IF(COUNT('Offer 1 Cash Flow'!P15:AA15)=12,SUM('Offer 1 Cash Flow'!P15:AA15),"Unavailable")</x:f>
        <x:v>0</x:v>
      </x:c>
      <x:c r="H10" s="11" t="n">
        <x:f>IF(COUNT('Offer 1 Cash Flow'!P16:AA16)=12,SUM('Offer 1 Cash Flow'!P16:AA16),"Unavailable")</x:f>
        <x:v>397400.03999999986</x:v>
      </x:c>
      <x:c r="I10" s="1"/>
      <x:c r="J10" s="1"/>
    </x:row>
    <x:row r="11" ht="22" customHeight="1">
      <x:c r="A11" s="1"/>
      <x:c r="B11" s="1" t="str">
        <x:v>Other recurring</x:v>
      </x:c>
      <x:c r="C11" s="11" t="n">
        <x:f>'Offer 1 Cash Flow'!AN11</x:f>
        <x:v>18000</x:v>
      </x:c>
      <x:c r="D11" s="1"/>
      <x:c r="E11" s="1" t="str">
        <x:v>2029</x:v>
      </x:c>
      <x:c r="F11" s="11" t="n">
        <x:f>IF(COUNT('Offer 1 Cash Flow'!AB14:AM14)=12,SUM('Offer 1 Cash Flow'!AB14:AM14),"Unavailable")</x:f>
        <x:v>409142.03999999986</x:v>
      </x:c>
      <x:c r="G11" s="11" t="n">
        <x:f>IF(COUNT('Offer 1 Cash Flow'!AB15:AM15)=12,SUM('Offer 1 Cash Flow'!AB15:AM15),"Unavailable")</x:f>
        <x:v>-25000</x:v>
      </x:c>
      <x:c r="H11" s="11" t="n">
        <x:f>IF(COUNT('Offer 1 Cash Flow'!AB16:AM16)=12,SUM('Offer 1 Cash Flow'!AB16:AM16),"Unavailable")</x:f>
        <x:v>384142.03999999986</x:v>
      </x:c>
      <x:c r="I11" s="1"/>
      <x:c r="J11" s="1"/>
    </x:row>
    <x:row r="12" ht="22" customHeight="1">
      <x:c r="A12" s="1"/>
      <x:c r="B12" s="1" t="str">
        <x:v>One-time costs</x:v>
      </x:c>
      <x:c r="C12" s="11" t="n">
        <x:f>'Offer 1 Cash Flow'!AN12</x:f>
        <x:v>80000</x:v>
      </x:c>
      <x:c r="D12" s="1"/>
      <x:c r="E12" s="1"/>
      <x:c r="F12" s="11"/>
      <x:c r="G12" s="11"/>
      <x:c r="H12" s="11"/>
      <x:c r="I12" s="1"/>
      <x:c r="J12" s="1"/>
    </x:row>
    <x:row r="13" ht="22" customHeight="1">
      <x:c r="A13" s="1"/>
      <x:c r="B13" s="1" t="str">
        <x:v>Reimbursements</x:v>
      </x:c>
      <x:c r="C13" s="11" t="n">
        <x:f>'Offer 1 Cash Flow'!AN13</x:f>
        <x:v>60000</x:v>
      </x:c>
      <x:c r="D13" s="1"/>
      <x:c r="E13" s="1"/>
      <x:c r="F13" s="1"/>
      <x:c r="G13" s="1"/>
      <x:c r="H13" s="1"/>
      <x:c r="I13" s="1"/>
      <x:c r="J13" s="1"/>
    </x:row>
    <x:row r="14" ht="22" customHeight="1">
      <x:c r="A14" s="1"/>
      <x:c r="B14" s="1"/>
      <x:c r="C14" s="11"/>
      <x:c r="D14" s="1"/>
      <x:c r="E14" s="1"/>
      <x:c r="F14" s="1"/>
      <x:c r="G14" s="1"/>
      <x:c r="H14" s="1"/>
      <x:c r="I14" s="1"/>
      <x:c r="J14" s="1"/>
    </x:row>
    <x:row r="15" ht="22" customHeight="1">
      <x:c r="A15" s="1"/>
      <x:c r="B15" s="15" t="str">
        <x:v>Nominal net cost</x:v>
      </x:c>
      <x:c r="C15" s="16" t="n">
        <x:f>IF('Offer 1 Assumptions'!F3=1,'Offer 1 Cash Flow'!AN14,"Unavailable")</x:f>
        <x:v>1137542.1200000003</x:v>
      </x:c>
      <x:c r="D15" s="1"/>
      <x:c r="E15" s="1"/>
      <x:c r="F15" s="1"/>
      <x:c r="G15" s="1"/>
      <x:c r="H15" s="1"/>
      <x:c r="I15" s="1"/>
      <x:c r="J15" s="1"/>
    </x:row>
    <x:row r="16" ht="22" customHeight="1">
      <x:c r="A16" s="1"/>
      <x:c r="B16" s="15" t="str">
        <x:v>Annualized cost per RSF</x:v>
      </x:c>
      <x:c r="C16" s="16" t="n">
        <x:f>IF(ISNUMBER(C15),C15/'Offer 1 Assumptions'!C3/36*12,"Unavailable")</x:f>
        <x:v>37.91807066666668</x:v>
      </x:c>
      <x:c r="D16" s="1"/>
      <x:c r="E16" s="1"/>
      <x:c r="F16" s="1"/>
      <x:c r="G16" s="1"/>
      <x:c r="H16" s="1"/>
      <x:c r="I16" s="1"/>
      <x:c r="J16" s="1"/>
    </x:row>
    <x:row r="17" ht="22" customHeight="1">
      <x:c r="A17" s="1"/>
      <x:c r="B17" s="1" t="str">
        <x:v>Deposit cash outstanding</x:v>
      </x:c>
      <x:c r="C17" s="11" t="n">
        <x:f>'Offer 1 Cash Flow'!AN15</x:f>
        <x:v>0</x:v>
      </x:c>
      <x:c r="D17" s="1"/>
      <x:c r="E17" s="1"/>
      <x:c r="F17" s="1"/>
      <x:c r="G17" s="1"/>
      <x:c r="H17" s="1"/>
      <x:c r="I17" s="1"/>
      <x:c r="J17" s="1"/>
    </x:row>
    <x:row r="18" ht="22" customHeight="1">
      <x:c r="A18" s="1"/>
      <x:c r="B18" s="1" t="str">
        <x:v>Cash including deposit</x:v>
      </x:c>
      <x:c r="C18" s="11" t="n">
        <x:f>IF('Offer 1 Assumptions'!F3=1,'Offer 1 Cash Flow'!AN16,"Unavailable")</x:f>
        <x:v>1137542.12</x:v>
      </x:c>
      <x:c r="D18" s="1"/>
      <x:c r="E18" s="1"/>
      <x:c r="F18" s="1"/>
      <x:c r="G18" s="1"/>
      <x:c r="H18" s="1"/>
      <x:c r="I18" s="1"/>
      <x:c r="J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2" customHeight="1">
      <x:c r="A21" s="1"/>
      <x:c r="B21" s="1" t="str">
        <x:v>Open items</x:v>
      </x:c>
      <x:c r="C21" s="1"/>
      <x:c r="D21" s="1"/>
      <x:c r="E21" s="1"/>
      <x:c r="F21" s="1"/>
      <x:c r="G21" s="1"/>
      <x:c r="H21" s="1"/>
      <x:c r="I21" s="1"/>
      <x:c r="J21" s="1"/>
    </x:row>
    <x:row r="22" ht="30" customHeight="1">
      <x:c r="A22" s="1"/>
      <x:c r="B22" s="1" t="str">
        <x:v>None identified in the supplied input</x:v>
      </x:c>
      <x:c r="C22" s="1"/>
      <x:c r="D22" s="1"/>
      <x:c r="E22" s="1"/>
      <x:c r="F22" s="1"/>
      <x:c r="G22" s="1"/>
      <x:c r="H22" s="1"/>
      <x:c r="I22" s="1"/>
      <x:c r="J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0582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</x:row>
    <x:row r="2" ht="29" customHeight="1">
      <x:c r="A2" s="1"/>
      <x:c r="B2" s="3" t="str">
        <x:v>Harbor assumptions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</x:row>
    <x:row r="3" ht="22" customHeight="1">
      <x:c r="A3" s="1"/>
      <x:c r="B3" s="1" t="str">
        <x:v>Rentable area</x:v>
      </x:c>
      <x:c r="C3" s="4" t="n">
        <x:v>10000</x:v>
      </x:c>
      <x:c r="D3" s="1"/>
      <x:c r="E3" s="1" t="str">
        <x:v>Scope confirmed</x:v>
      </x:c>
      <x:c r="F3" s="4" t="n">
        <x:v>1</x:v>
      </x:c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4" ht="22" customHeight="1">
      <x:c r="A4" s="1"/>
      <x:c r="B4" s="1" t="str">
        <x:v>NNN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</x:row>
    <x:row r="5" ht="22" customHeight="1">
      <x:c r="A5" s="1"/>
      <x:c r="B5" s="1" t="str">
        <x:v>Blue inputs are editable. Regenerate for a different commencement or term.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</x:row>
    <x:row r="7" ht="22" customHeight="1">
      <x:c r="A7" s="1"/>
      <x:c r="B7" s="6" t="str">
        <x:v>Period beginning</x:v>
      </x:c>
      <x:c r="C7" s="6" t="str">
        <x:v>Before start</x:v>
      </x:c>
      <x:c r="D7" s="7" t="n">
        <x:v>46388</x:v>
      </x:c>
      <x:c r="E7" s="7" t="n">
        <x:v>46419</x:v>
      </x:c>
      <x:c r="F7" s="7" t="n">
        <x:v>46447</x:v>
      </x:c>
      <x:c r="G7" s="7" t="n">
        <x:v>46478</x:v>
      </x:c>
      <x:c r="H7" s="7" t="n">
        <x:v>46508</x:v>
      </x:c>
      <x:c r="I7" s="7" t="n">
        <x:v>46539</x:v>
      </x:c>
      <x:c r="J7" s="7" t="n">
        <x:v>46569</x:v>
      </x:c>
      <x:c r="K7" s="7" t="n">
        <x:v>46600</x:v>
      </x:c>
      <x:c r="L7" s="7" t="n">
        <x:v>46631</x:v>
      </x:c>
      <x:c r="M7" s="7" t="n">
        <x:v>46661</x:v>
      </x:c>
      <x:c r="N7" s="7" t="n">
        <x:v>46692</x:v>
      </x:c>
      <x:c r="O7" s="7" t="n">
        <x:v>46722</x:v>
      </x:c>
      <x:c r="P7" s="7" t="n">
        <x:v>46753</x:v>
      </x:c>
      <x:c r="Q7" s="7" t="n">
        <x:v>46784</x:v>
      </x:c>
      <x:c r="R7" s="7" t="n">
        <x:v>46813</x:v>
      </x:c>
      <x:c r="S7" s="7" t="n">
        <x:v>46844</x:v>
      </x:c>
      <x:c r="T7" s="7" t="n">
        <x:v>46874</x:v>
      </x:c>
      <x:c r="U7" s="7" t="n">
        <x:v>46905</x:v>
      </x:c>
      <x:c r="V7" s="7" t="n">
        <x:v>46935</x:v>
      </x:c>
      <x:c r="W7" s="7" t="n">
        <x:v>46966</x:v>
      </x:c>
      <x:c r="X7" s="7" t="n">
        <x:v>46997</x:v>
      </x:c>
      <x:c r="Y7" s="7" t="n">
        <x:v>47027</x:v>
      </x:c>
      <x:c r="Z7" s="7" t="n">
        <x:v>47058</x:v>
      </x:c>
      <x:c r="AA7" s="7" t="n">
        <x:v>47088</x:v>
      </x:c>
      <x:c r="AB7" s="7" t="n">
        <x:v>47119</x:v>
      </x:c>
      <x:c r="AC7" s="7" t="n">
        <x:v>47150</x:v>
      </x:c>
      <x:c r="AD7" s="7" t="n">
        <x:v>47178</x:v>
      </x:c>
      <x:c r="AE7" s="7" t="n">
        <x:v>47209</x:v>
      </x:c>
      <x:c r="AF7" s="7" t="n">
        <x:v>47239</x:v>
      </x:c>
      <x:c r="AG7" s="7" t="n">
        <x:v>47270</x:v>
      </x:c>
      <x:c r="AH7" s="7" t="n">
        <x:v>47300</x:v>
      </x:c>
      <x:c r="AI7" s="7" t="n">
        <x:v>47331</x:v>
      </x:c>
      <x:c r="AJ7" s="7" t="n">
        <x:v>47362</x:v>
      </x:c>
      <x:c r="AK7" s="7" t="n">
        <x:v>47392</x:v>
      </x:c>
      <x:c r="AL7" s="7" t="n">
        <x:v>47423</x:v>
      </x:c>
      <x:c r="AM7" s="7" t="n">
        <x:v>47453</x:v>
      </x:c>
    </x:row>
    <x:row r="8" ht="22" customHeight="1">
      <x:c r="A8" s="1"/>
      <x:c r="B8" s="1" t="str">
        <x:v>Base rent rate</x:v>
      </x:c>
      <x:c r="C8" s="8" t="n">
        <x:v>0</x:v>
      </x:c>
      <x:c r="D8" s="8" t="n">
        <x:v>30</x:v>
      </x:c>
      <x:c r="E8" s="8" t="n">
        <x:v>30</x:v>
      </x:c>
      <x:c r="F8" s="8" t="n">
        <x:v>30</x:v>
      </x:c>
      <x:c r="G8" s="8" t="n">
        <x:v>30</x:v>
      </x:c>
      <x:c r="H8" s="8" t="n">
        <x:v>30</x:v>
      </x:c>
      <x:c r="I8" s="8" t="n">
        <x:v>30</x:v>
      </x:c>
      <x:c r="J8" s="8" t="n">
        <x:v>30</x:v>
      </x:c>
      <x:c r="K8" s="8" t="n">
        <x:v>30</x:v>
      </x:c>
      <x:c r="L8" s="8" t="n">
        <x:v>30</x:v>
      </x:c>
      <x:c r="M8" s="8" t="n">
        <x:v>30</x:v>
      </x:c>
      <x:c r="N8" s="8" t="n">
        <x:v>30</x:v>
      </x:c>
      <x:c r="O8" s="8" t="n">
        <x:v>30</x:v>
      </x:c>
      <x:c r="P8" s="8" t="n">
        <x:v>30.9</x:v>
      </x:c>
      <x:c r="Q8" s="8" t="n">
        <x:v>30.9</x:v>
      </x:c>
      <x:c r="R8" s="8" t="n">
        <x:v>30.9</x:v>
      </x:c>
      <x:c r="S8" s="8" t="n">
        <x:v>30.9</x:v>
      </x:c>
      <x:c r="T8" s="8" t="n">
        <x:v>30.9</x:v>
      </x:c>
      <x:c r="U8" s="8" t="n">
        <x:v>30.9</x:v>
      </x:c>
      <x:c r="V8" s="8" t="n">
        <x:v>30.9</x:v>
      </x:c>
      <x:c r="W8" s="8" t="n">
        <x:v>30.9</x:v>
      </x:c>
      <x:c r="X8" s="8" t="n">
        <x:v>30.9</x:v>
      </x:c>
      <x:c r="Y8" s="8" t="n">
        <x:v>30.9</x:v>
      </x:c>
      <x:c r="Z8" s="8" t="n">
        <x:v>30.9</x:v>
      </x:c>
      <x:c r="AA8" s="8" t="n">
        <x:v>30.9</x:v>
      </x:c>
      <x:c r="AB8" s="8" t="n">
        <x:v>31.827</x:v>
      </x:c>
      <x:c r="AC8" s="8" t="n">
        <x:v>31.827</x:v>
      </x:c>
      <x:c r="AD8" s="8" t="n">
        <x:v>31.827</x:v>
      </x:c>
      <x:c r="AE8" s="8" t="n">
        <x:v>31.827</x:v>
      </x:c>
      <x:c r="AF8" s="8" t="n">
        <x:v>31.827</x:v>
      </x:c>
      <x:c r="AG8" s="8" t="n">
        <x:v>31.827</x:v>
      </x:c>
      <x:c r="AH8" s="8" t="n">
        <x:v>31.827</x:v>
      </x:c>
      <x:c r="AI8" s="8" t="n">
        <x:v>31.827</x:v>
      </x:c>
      <x:c r="AJ8" s="8" t="n">
        <x:v>31.827</x:v>
      </x:c>
      <x:c r="AK8" s="8" t="n">
        <x:v>31.827</x:v>
      </x:c>
      <x:c r="AL8" s="8" t="n">
        <x:v>31.827</x:v>
      </x:c>
      <x:c r="AM8" s="8" t="n">
        <x:v>31.827</x:v>
      </x:c>
    </x:row>
    <x:row r="9" ht="38" customHeight="1">
      <x:c r="A9" s="1"/>
      <x:c r="B9" s="1" t="str">
        <x:v>Base rent unit</x:v>
      </x:c>
      <x:c r="C9" s="10" t="str">
        <x:v>$/month total</x:v>
      </x:c>
      <x:c r="D9" s="10" t="str">
        <x:v>$/RSF/year</x:v>
      </x:c>
      <x:c r="E9" s="10" t="str">
        <x:v>$/RSF/year</x:v>
      </x:c>
      <x:c r="F9" s="10" t="str">
        <x:v>$/RSF/year</x:v>
      </x:c>
      <x:c r="G9" s="10" t="str">
        <x:v>$/RSF/year</x:v>
      </x:c>
      <x:c r="H9" s="10" t="str">
        <x:v>$/RSF/year</x:v>
      </x:c>
      <x:c r="I9" s="10" t="str">
        <x:v>$/RSF/year</x:v>
      </x:c>
      <x:c r="J9" s="10" t="str">
        <x:v>$/RSF/year</x:v>
      </x:c>
      <x:c r="K9" s="10" t="str">
        <x:v>$/RSF/year</x:v>
      </x:c>
      <x:c r="L9" s="10" t="str">
        <x:v>$/RSF/year</x:v>
      </x:c>
      <x:c r="M9" s="10" t="str">
        <x:v>$/RSF/year</x:v>
      </x:c>
      <x:c r="N9" s="10" t="str">
        <x:v>$/RSF/year</x:v>
      </x:c>
      <x:c r="O9" s="10" t="str">
        <x:v>$/RSF/year</x:v>
      </x:c>
      <x:c r="P9" s="10" t="str">
        <x:v>$/RSF/year</x:v>
      </x:c>
      <x:c r="Q9" s="10" t="str">
        <x:v>$/RSF/year</x:v>
      </x:c>
      <x:c r="R9" s="10" t="str">
        <x:v>$/RSF/year</x:v>
      </x:c>
      <x:c r="S9" s="10" t="str">
        <x:v>$/RSF/year</x:v>
      </x:c>
      <x:c r="T9" s="10" t="str">
        <x:v>$/RSF/year</x:v>
      </x:c>
      <x:c r="U9" s="10" t="str">
        <x:v>$/RSF/year</x:v>
      </x:c>
      <x:c r="V9" s="10" t="str">
        <x:v>$/RSF/year</x:v>
      </x:c>
      <x:c r="W9" s="10" t="str">
        <x:v>$/RSF/year</x:v>
      </x:c>
      <x:c r="X9" s="10" t="str">
        <x:v>$/RSF/year</x:v>
      </x:c>
      <x:c r="Y9" s="10" t="str">
        <x:v>$/RSF/year</x:v>
      </x:c>
      <x:c r="Z9" s="10" t="str">
        <x:v>$/RSF/year</x:v>
      </x:c>
      <x:c r="AA9" s="10" t="str">
        <x:v>$/RSF/year</x:v>
      </x:c>
      <x:c r="AB9" s="10" t="str">
        <x:v>$/RSF/year</x:v>
      </x:c>
      <x:c r="AC9" s="10" t="str">
        <x:v>$/RSF/year</x:v>
      </x:c>
      <x:c r="AD9" s="10" t="str">
        <x:v>$/RSF/year</x:v>
      </x:c>
      <x:c r="AE9" s="10" t="str">
        <x:v>$/RSF/year</x:v>
      </x:c>
      <x:c r="AF9" s="10" t="str">
        <x:v>$/RSF/year</x:v>
      </x:c>
      <x:c r="AG9" s="10" t="str">
        <x:v>$/RSF/year</x:v>
      </x:c>
      <x:c r="AH9" s="10" t="str">
        <x:v>$/RSF/year</x:v>
      </x:c>
      <x:c r="AI9" s="10" t="str">
        <x:v>$/RSF/year</x:v>
      </x:c>
      <x:c r="AJ9" s="10" t="str">
        <x:v>$/RSF/year</x:v>
      </x:c>
      <x:c r="AK9" s="10" t="str">
        <x:v>$/RSF/year</x:v>
      </x:c>
      <x:c r="AL9" s="10" t="str">
        <x:v>$/RSF/year</x:v>
      </x:c>
      <x:c r="AM9" s="10" t="str">
        <x:v>$/RSF/year</x:v>
      </x:c>
    </x:row>
    <x:row r="10" ht="22" customHeight="1">
      <x:c r="A10" s="1"/>
      <x:c r="B10" s="1" t="str">
        <x:v>Expense rate</x:v>
      </x:c>
      <x:c r="C10" s="8" t="n">
        <x:v>0</x:v>
      </x:c>
      <x:c r="D10" s="8" t="n">
        <x:v>8</x:v>
      </x:c>
      <x:c r="E10" s="8" t="n">
        <x:v>8</x:v>
      </x:c>
      <x:c r="F10" s="8" t="n">
        <x:v>8</x:v>
      </x:c>
      <x:c r="G10" s="8" t="n">
        <x:v>8</x:v>
      </x:c>
      <x:c r="H10" s="8" t="n">
        <x:v>8</x:v>
      </x:c>
      <x:c r="I10" s="8" t="n">
        <x:v>8</x:v>
      </x:c>
      <x:c r="J10" s="8" t="n">
        <x:v>8</x:v>
      </x:c>
      <x:c r="K10" s="8" t="n">
        <x:v>8</x:v>
      </x:c>
      <x:c r="L10" s="8" t="n">
        <x:v>8</x:v>
      </x:c>
      <x:c r="M10" s="8" t="n">
        <x:v>8</x:v>
      </x:c>
      <x:c r="N10" s="8" t="n">
        <x:v>8</x:v>
      </x:c>
      <x:c r="O10" s="8" t="n">
        <x:v>8</x:v>
      </x:c>
      <x:c r="P10" s="8" t="n">
        <x:v>8.24</x:v>
      </x:c>
      <x:c r="Q10" s="8" t="n">
        <x:v>8.24</x:v>
      </x:c>
      <x:c r="R10" s="8" t="n">
        <x:v>8.24</x:v>
      </x:c>
      <x:c r="S10" s="8" t="n">
        <x:v>8.24</x:v>
      </x:c>
      <x:c r="T10" s="8" t="n">
        <x:v>8.24</x:v>
      </x:c>
      <x:c r="U10" s="8" t="n">
        <x:v>8.24</x:v>
      </x:c>
      <x:c r="V10" s="8" t="n">
        <x:v>8.24</x:v>
      </x:c>
      <x:c r="W10" s="8" t="n">
        <x:v>8.24</x:v>
      </x:c>
      <x:c r="X10" s="8" t="n">
        <x:v>8.24</x:v>
      </x:c>
      <x:c r="Y10" s="8" t="n">
        <x:v>8.24</x:v>
      </x:c>
      <x:c r="Z10" s="8" t="n">
        <x:v>8.24</x:v>
      </x:c>
      <x:c r="AA10" s="8" t="n">
        <x:v>8.24</x:v>
      </x:c>
      <x:c r="AB10" s="8" t="n">
        <x:v>8.4872</x:v>
      </x:c>
      <x:c r="AC10" s="8" t="n">
        <x:v>8.4872</x:v>
      </x:c>
      <x:c r="AD10" s="8" t="n">
        <x:v>8.4872</x:v>
      </x:c>
      <x:c r="AE10" s="8" t="n">
        <x:v>8.4872</x:v>
      </x:c>
      <x:c r="AF10" s="8" t="n">
        <x:v>8.4872</x:v>
      </x:c>
      <x:c r="AG10" s="8" t="n">
        <x:v>8.4872</x:v>
      </x:c>
      <x:c r="AH10" s="8" t="n">
        <x:v>8.4872</x:v>
      </x:c>
      <x:c r="AI10" s="8" t="n">
        <x:v>8.4872</x:v>
      </x:c>
      <x:c r="AJ10" s="8" t="n">
        <x:v>8.4872</x:v>
      </x:c>
      <x:c r="AK10" s="8" t="n">
        <x:v>8.4872</x:v>
      </x:c>
      <x:c r="AL10" s="8" t="n">
        <x:v>8.4872</x:v>
      </x:c>
      <x:c r="AM10" s="8" t="n">
        <x:v>8.4872</x:v>
      </x:c>
    </x:row>
    <x:row r="11" ht="38" customHeight="1">
      <x:c r="A11" s="1"/>
      <x:c r="B11" s="1" t="str">
        <x:v>Expense unit</x:v>
      </x:c>
      <x:c r="C11" s="10" t="str">
        <x:v>$/month total</x:v>
      </x:c>
      <x:c r="D11" s="10" t="str">
        <x:v>$/RSF/year</x:v>
      </x:c>
      <x:c r="E11" s="10" t="str">
        <x:v>$/RSF/year</x:v>
      </x:c>
      <x:c r="F11" s="10" t="str">
        <x:v>$/RSF/year</x:v>
      </x:c>
      <x:c r="G11" s="10" t="str">
        <x:v>$/RSF/year</x:v>
      </x:c>
      <x:c r="H11" s="10" t="str">
        <x:v>$/RSF/year</x:v>
      </x:c>
      <x:c r="I11" s="10" t="str">
        <x:v>$/RSF/year</x:v>
      </x:c>
      <x:c r="J11" s="10" t="str">
        <x:v>$/RSF/year</x:v>
      </x:c>
      <x:c r="K11" s="10" t="str">
        <x:v>$/RSF/year</x:v>
      </x:c>
      <x:c r="L11" s="10" t="str">
        <x:v>$/RSF/year</x:v>
      </x:c>
      <x:c r="M11" s="10" t="str">
        <x:v>$/RSF/year</x:v>
      </x:c>
      <x:c r="N11" s="10" t="str">
        <x:v>$/RSF/year</x:v>
      </x:c>
      <x:c r="O11" s="10" t="str">
        <x:v>$/RSF/year</x:v>
      </x:c>
      <x:c r="P11" s="10" t="str">
        <x:v>$/RSF/year</x:v>
      </x:c>
      <x:c r="Q11" s="10" t="str">
        <x:v>$/RSF/year</x:v>
      </x:c>
      <x:c r="R11" s="10" t="str">
        <x:v>$/RSF/year</x:v>
      </x:c>
      <x:c r="S11" s="10" t="str">
        <x:v>$/RSF/year</x:v>
      </x:c>
      <x:c r="T11" s="10" t="str">
        <x:v>$/RSF/year</x:v>
      </x:c>
      <x:c r="U11" s="10" t="str">
        <x:v>$/RSF/year</x:v>
      </x:c>
      <x:c r="V11" s="10" t="str">
        <x:v>$/RSF/year</x:v>
      </x:c>
      <x:c r="W11" s="10" t="str">
        <x:v>$/RSF/year</x:v>
      </x:c>
      <x:c r="X11" s="10" t="str">
        <x:v>$/RSF/year</x:v>
      </x:c>
      <x:c r="Y11" s="10" t="str">
        <x:v>$/RSF/year</x:v>
      </x:c>
      <x:c r="Z11" s="10" t="str">
        <x:v>$/RSF/year</x:v>
      </x:c>
      <x:c r="AA11" s="10" t="str">
        <x:v>$/RSF/year</x:v>
      </x:c>
      <x:c r="AB11" s="10" t="str">
        <x:v>$/RSF/year</x:v>
      </x:c>
      <x:c r="AC11" s="10" t="str">
        <x:v>$/RSF/year</x:v>
      </x:c>
      <x:c r="AD11" s="10" t="str">
        <x:v>$/RSF/year</x:v>
      </x:c>
      <x:c r="AE11" s="10" t="str">
        <x:v>$/RSF/year</x:v>
      </x:c>
      <x:c r="AF11" s="10" t="str">
        <x:v>$/RSF/year</x:v>
      </x:c>
      <x:c r="AG11" s="10" t="str">
        <x:v>$/RSF/year</x:v>
      </x:c>
      <x:c r="AH11" s="10" t="str">
        <x:v>$/RSF/year</x:v>
      </x:c>
      <x:c r="AI11" s="10" t="str">
        <x:v>$/RSF/year</x:v>
      </x:c>
      <x:c r="AJ11" s="10" t="str">
        <x:v>$/RSF/year</x:v>
      </x:c>
      <x:c r="AK11" s="10" t="str">
        <x:v>$/RSF/year</x:v>
      </x:c>
      <x:c r="AL11" s="10" t="str">
        <x:v>$/RSF/year</x:v>
      </x:c>
      <x:c r="AM11" s="10" t="str">
        <x:v>$/RSF/year</x:v>
      </x:c>
    </x:row>
    <x:row r="12" ht="22" customHeight="1">
      <x:c r="A12" s="1"/>
      <x:c r="B12" s="1" t="str">
        <x:v>Other recurring rate</x:v>
      </x:c>
      <x:c r="C12" s="8" t="n">
        <x:v>0</x:v>
      </x:c>
      <x:c r="D12" s="8" t="n">
        <x:v>500</x:v>
      </x:c>
      <x:c r="E12" s="8" t="n">
        <x:v>500</x:v>
      </x:c>
      <x:c r="F12" s="8" t="n">
        <x:v>500</x:v>
      </x:c>
      <x:c r="G12" s="8" t="n">
        <x:v>500</x:v>
      </x:c>
      <x:c r="H12" s="8" t="n">
        <x:v>500</x:v>
      </x:c>
      <x:c r="I12" s="8" t="n">
        <x:v>500</x:v>
      </x:c>
      <x:c r="J12" s="8" t="n">
        <x:v>500</x:v>
      </x:c>
      <x:c r="K12" s="8" t="n">
        <x:v>500</x:v>
      </x:c>
      <x:c r="L12" s="8" t="n">
        <x:v>500</x:v>
      </x:c>
      <x:c r="M12" s="8" t="n">
        <x:v>500</x:v>
      </x:c>
      <x:c r="N12" s="8" t="n">
        <x:v>500</x:v>
      </x:c>
      <x:c r="O12" s="8" t="n">
        <x:v>500</x:v>
      </x:c>
      <x:c r="P12" s="8" t="n">
        <x:v>500</x:v>
      </x:c>
      <x:c r="Q12" s="8" t="n">
        <x:v>500</x:v>
      </x:c>
      <x:c r="R12" s="8" t="n">
        <x:v>500</x:v>
      </x:c>
      <x:c r="S12" s="8" t="n">
        <x:v>500</x:v>
      </x:c>
      <x:c r="T12" s="8" t="n">
        <x:v>500</x:v>
      </x:c>
      <x:c r="U12" s="8" t="n">
        <x:v>500</x:v>
      </x:c>
      <x:c r="V12" s="8" t="n">
        <x:v>500</x:v>
      </x:c>
      <x:c r="W12" s="8" t="n">
        <x:v>500</x:v>
      </x:c>
      <x:c r="X12" s="8" t="n">
        <x:v>500</x:v>
      </x:c>
      <x:c r="Y12" s="8" t="n">
        <x:v>500</x:v>
      </x:c>
      <x:c r="Z12" s="8" t="n">
        <x:v>500</x:v>
      </x:c>
      <x:c r="AA12" s="8" t="n">
        <x:v>500</x:v>
      </x:c>
      <x:c r="AB12" s="8" t="n">
        <x:v>500</x:v>
      </x:c>
      <x:c r="AC12" s="8" t="n">
        <x:v>500</x:v>
      </x:c>
      <x:c r="AD12" s="8" t="n">
        <x:v>500</x:v>
      </x:c>
      <x:c r="AE12" s="8" t="n">
        <x:v>500</x:v>
      </x:c>
      <x:c r="AF12" s="8" t="n">
        <x:v>500</x:v>
      </x:c>
      <x:c r="AG12" s="8" t="n">
        <x:v>500</x:v>
      </x:c>
      <x:c r="AH12" s="8" t="n">
        <x:v>500</x:v>
      </x:c>
      <x:c r="AI12" s="8" t="n">
        <x:v>500</x:v>
      </x:c>
      <x:c r="AJ12" s="8" t="n">
        <x:v>500</x:v>
      </x:c>
      <x:c r="AK12" s="8" t="n">
        <x:v>500</x:v>
      </x:c>
      <x:c r="AL12" s="8" t="n">
        <x:v>500</x:v>
      </x:c>
      <x:c r="AM12" s="8" t="n">
        <x:v>500</x:v>
      </x:c>
    </x:row>
    <x:row r="13" ht="38" customHeight="1">
      <x:c r="A13" s="1"/>
      <x:c r="B13" s="1" t="str">
        <x:v>Other recurring unit</x:v>
      </x:c>
      <x:c r="C13" s="10" t="str">
        <x:v>$/month total</x:v>
      </x:c>
      <x:c r="D13" s="10" t="str">
        <x:v>$/month total</x:v>
      </x:c>
      <x:c r="E13" s="10" t="str">
        <x:v>$/month total</x:v>
      </x:c>
      <x:c r="F13" s="10" t="str">
        <x:v>$/month total</x:v>
      </x:c>
      <x:c r="G13" s="10" t="str">
        <x:v>$/month total</x:v>
      </x:c>
      <x:c r="H13" s="10" t="str">
        <x:v>$/month total</x:v>
      </x:c>
      <x:c r="I13" s="10" t="str">
        <x:v>$/month total</x:v>
      </x:c>
      <x:c r="J13" s="10" t="str">
        <x:v>$/month total</x:v>
      </x:c>
      <x:c r="K13" s="10" t="str">
        <x:v>$/month total</x:v>
      </x:c>
      <x:c r="L13" s="10" t="str">
        <x:v>$/month total</x:v>
      </x:c>
      <x:c r="M13" s="10" t="str">
        <x:v>$/month total</x:v>
      </x:c>
      <x:c r="N13" s="10" t="str">
        <x:v>$/month total</x:v>
      </x:c>
      <x:c r="O13" s="10" t="str">
        <x:v>$/month total</x:v>
      </x:c>
      <x:c r="P13" s="10" t="str">
        <x:v>$/month total</x:v>
      </x:c>
      <x:c r="Q13" s="10" t="str">
        <x:v>$/month total</x:v>
      </x:c>
      <x:c r="R13" s="10" t="str">
        <x:v>$/month total</x:v>
      </x:c>
      <x:c r="S13" s="10" t="str">
        <x:v>$/month total</x:v>
      </x:c>
      <x:c r="T13" s="10" t="str">
        <x:v>$/month total</x:v>
      </x:c>
      <x:c r="U13" s="10" t="str">
        <x:v>$/month total</x:v>
      </x:c>
      <x:c r="V13" s="10" t="str">
        <x:v>$/month total</x:v>
      </x:c>
      <x:c r="W13" s="10" t="str">
        <x:v>$/month total</x:v>
      </x:c>
      <x:c r="X13" s="10" t="str">
        <x:v>$/month total</x:v>
      </x:c>
      <x:c r="Y13" s="10" t="str">
        <x:v>$/month total</x:v>
      </x:c>
      <x:c r="Z13" s="10" t="str">
        <x:v>$/month total</x:v>
      </x:c>
      <x:c r="AA13" s="10" t="str">
        <x:v>$/month total</x:v>
      </x:c>
      <x:c r="AB13" s="10" t="str">
        <x:v>$/month total</x:v>
      </x:c>
      <x:c r="AC13" s="10" t="str">
        <x:v>$/month total</x:v>
      </x:c>
      <x:c r="AD13" s="10" t="str">
        <x:v>$/month total</x:v>
      </x:c>
      <x:c r="AE13" s="10" t="str">
        <x:v>$/month total</x:v>
      </x:c>
      <x:c r="AF13" s="10" t="str">
        <x:v>$/month total</x:v>
      </x:c>
      <x:c r="AG13" s="10" t="str">
        <x:v>$/month total</x:v>
      </x:c>
      <x:c r="AH13" s="10" t="str">
        <x:v>$/month total</x:v>
      </x:c>
      <x:c r="AI13" s="10" t="str">
        <x:v>$/month total</x:v>
      </x:c>
      <x:c r="AJ13" s="10" t="str">
        <x:v>$/month total</x:v>
      </x:c>
      <x:c r="AK13" s="10" t="str">
        <x:v>$/month total</x:v>
      </x:c>
      <x:c r="AL13" s="10" t="str">
        <x:v>$/month total</x:v>
      </x:c>
      <x:c r="AM13" s="10" t="str">
        <x:v>$/month total</x:v>
      </x:c>
    </x:row>
    <x:row r="14" ht="22" customHeight="1">
      <x:c r="A14" s="1"/>
      <x:c r="B14" s="1" t="str">
        <x:v>Base abatement fraction</x:v>
      </x:c>
      <x:c r="C14" s="9" t="n">
        <x:v>0</x:v>
      </x:c>
      <x:c r="D14" s="9" t="n">
        <x:v>1</x:v>
      </x:c>
      <x:c r="E14" s="9" t="n">
        <x:v>1</x:v>
      </x:c>
      <x:c r="F14" s="9" t="n">
        <x:v>1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v>0</x:v>
      </x:c>
      <x:c r="M14" s="9" t="n">
        <x:v>0</x:v>
      </x:c>
      <x:c r="N14" s="9" t="n">
        <x:v>0</x:v>
      </x:c>
      <x:c r="O14" s="9" t="n">
        <x:v>0</x:v>
      </x:c>
      <x:c r="P14" s="9" t="n">
        <x:v>0</x:v>
      </x:c>
      <x:c r="Q14" s="9" t="n">
        <x:v>0</x:v>
      </x:c>
      <x:c r="R14" s="9" t="n">
        <x:v>0</x:v>
      </x:c>
      <x:c r="S14" s="9" t="n">
        <x:v>0</x:v>
      </x:c>
      <x:c r="T14" s="9" t="n">
        <x:v>0</x:v>
      </x:c>
      <x:c r="U14" s="9" t="n">
        <x:v>0</x:v>
      </x:c>
      <x:c r="V14" s="9" t="n">
        <x:v>0</x:v>
      </x:c>
      <x:c r="W14" s="9" t="n">
        <x:v>0</x:v>
      </x:c>
      <x:c r="X14" s="9" t="n">
        <x:v>0</x:v>
      </x:c>
      <x:c r="Y14" s="9" t="n">
        <x:v>0</x:v>
      </x:c>
      <x:c r="Z14" s="9" t="n">
        <x:v>0</x:v>
      </x:c>
      <x:c r="AA14" s="9" t="n">
        <x:v>0</x:v>
      </x:c>
      <x:c r="AB14" s="9" t="n">
        <x:v>0</x:v>
      </x:c>
      <x:c r="AC14" s="9" t="n">
        <x:v>0</x:v>
      </x:c>
      <x:c r="AD14" s="9" t="n">
        <x:v>0</x:v>
      </x:c>
      <x:c r="AE14" s="9" t="n">
        <x:v>0</x:v>
      </x:c>
      <x:c r="AF14" s="9" t="n">
        <x:v>0</x:v>
      </x:c>
      <x:c r="AG14" s="9" t="n">
        <x:v>0</x:v>
      </x:c>
      <x:c r="AH14" s="9" t="n">
        <x:v>0</x:v>
      </x:c>
      <x:c r="AI14" s="9" t="n">
        <x:v>0</x:v>
      </x:c>
      <x:c r="AJ14" s="9" t="n">
        <x:v>0</x:v>
      </x:c>
      <x:c r="AK14" s="9" t="n">
        <x:v>0</x:v>
      </x:c>
      <x:c r="AL14" s="9" t="n">
        <x:v>0</x:v>
      </x:c>
      <x:c r="AM14" s="9" t="n">
        <x:v>0</x:v>
      </x:c>
    </x:row>
    <x:row r="15" ht="22" customHeight="1">
      <x:c r="A15" s="1"/>
      <x:c r="B15" s="1" t="str">
        <x:v>One-time costs</x:v>
      </x:c>
      <x:c r="C15" s="8" t="n">
        <x:v>0</x:v>
      </x:c>
      <x:c r="D15" s="8" t="n">
        <x:v>80000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  <x:c r="AB15" s="8" t="n">
        <x:v>0</x:v>
      </x:c>
      <x:c r="AC15" s="8" t="n">
        <x:v>0</x:v>
      </x:c>
      <x:c r="AD15" s="8" t="n">
        <x:v>0</x:v>
      </x:c>
      <x:c r="AE15" s="8" t="n">
        <x:v>0</x:v>
      </x:c>
      <x:c r="AF15" s="8" t="n">
        <x:v>0</x:v>
      </x:c>
      <x:c r="AG15" s="8" t="n">
        <x:v>0</x:v>
      </x:c>
      <x:c r="AH15" s="8" t="n">
        <x:v>0</x:v>
      </x:c>
      <x:c r="AI15" s="8" t="n">
        <x:v>0</x:v>
      </x:c>
      <x:c r="AJ15" s="8" t="n">
        <x:v>0</x:v>
      </x:c>
      <x:c r="AK15" s="8" t="n">
        <x:v>0</x:v>
      </x:c>
      <x:c r="AL15" s="8" t="n">
        <x:v>0</x:v>
      </x:c>
      <x:c r="AM15" s="8" t="n">
        <x:v>0</x:v>
      </x:c>
    </x:row>
    <x:row r="16" ht="22" customHeight="1">
      <x:c r="A16" s="1"/>
      <x:c r="B16" s="1" t="str">
        <x:v>Reimbursements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60000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  <x:c r="AB16" s="8" t="n">
        <x:v>0</x:v>
      </x:c>
      <x:c r="AC16" s="8" t="n">
        <x:v>0</x:v>
      </x:c>
      <x:c r="AD16" s="8" t="n">
        <x:v>0</x:v>
      </x:c>
      <x:c r="AE16" s="8" t="n">
        <x:v>0</x:v>
      </x:c>
      <x:c r="AF16" s="8" t="n">
        <x:v>0</x:v>
      </x:c>
      <x:c r="AG16" s="8" t="n">
        <x:v>0</x:v>
      </x:c>
      <x:c r="AH16" s="8" t="n">
        <x:v>0</x:v>
      </x:c>
      <x:c r="AI16" s="8" t="n">
        <x:v>0</x:v>
      </x:c>
      <x:c r="AJ16" s="8" t="n">
        <x:v>0</x:v>
      </x:c>
      <x:c r="AK16" s="8" t="n">
        <x:v>0</x:v>
      </x:c>
      <x:c r="AL16" s="8" t="n">
        <x:v>0</x:v>
      </x:c>
      <x:c r="AM16" s="8" t="n">
        <x:v>0</x:v>
      </x:c>
    </x:row>
    <x:row r="17" ht="22" customHeight="1">
      <x:c r="A17" s="1"/>
      <x:c r="B17" s="1" t="str">
        <x:v>Deposit cash flow</x:v>
      </x:c>
      <x:c r="C17" s="8" t="n">
        <x:v>25000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  <x:c r="AB17" s="8" t="n">
        <x:v>0</x:v>
      </x:c>
      <x:c r="AC17" s="8" t="n">
        <x:v>0</x:v>
      </x:c>
      <x:c r="AD17" s="8" t="n">
        <x:v>0</x:v>
      </x:c>
      <x:c r="AE17" s="8" t="n">
        <x:v>0</x:v>
      </x:c>
      <x:c r="AF17" s="8" t="n">
        <x:v>0</x:v>
      </x:c>
      <x:c r="AG17" s="8" t="n">
        <x:v>0</x:v>
      </x:c>
      <x:c r="AH17" s="8" t="n">
        <x:v>0</x:v>
      </x:c>
      <x:c r="AI17" s="8" t="n">
        <x:v>0</x:v>
      </x:c>
      <x:c r="AJ17" s="8" t="n">
        <x:v>0</x:v>
      </x:c>
      <x:c r="AK17" s="8" t="n">
        <x:v>0</x:v>
      </x:c>
      <x:c r="AL17" s="8" t="n">
        <x:v>0</x:v>
      </x:c>
      <x:c r="AM17" s="8" t="n">
        <x:v>-25000</x:v>
      </x:c>
    </x:row>
    <x:row r="18" ht="22" customHeight="1">
      <x:c r="A18" s="1"/>
      <x:c r="B18" s="1" t="str">
        <x:v>Source references</x:v>
      </x:c>
      <x:c r="C18" s="1" t="str">
        <x:v>S1</x:v>
      </x:c>
      <x:c r="D18" s="1" t="str">
        <x:v>S2</x:v>
      </x:c>
      <x:c r="E18" s="1" t="str">
        <x:v>S3</x:v>
      </x:c>
      <x:c r="F18" s="1" t="str">
        <x:v>S3</x:v>
      </x:c>
      <x:c r="G18" s="1" t="str">
        <x:v>S4</x:v>
      </x:c>
      <x:c r="H18" s="1" t="str">
        <x:v>S3</x:v>
      </x:c>
      <x:c r="I18" s="1" t="str">
        <x:v>S3</x:v>
      </x:c>
      <x:c r="J18" s="1" t="str">
        <x:v>S3</x:v>
      </x:c>
      <x:c r="K18" s="1" t="str">
        <x:v>S3</x:v>
      </x:c>
      <x:c r="L18" s="1" t="str">
        <x:v>S3</x:v>
      </x:c>
      <x:c r="M18" s="1" t="str">
        <x:v>S3</x:v>
      </x:c>
      <x:c r="N18" s="1" t="str">
        <x:v>S3</x:v>
      </x:c>
      <x:c r="O18" s="1" t="str">
        <x:v>S3</x:v>
      </x:c>
      <x:c r="P18" s="1" t="str">
        <x:v>S3</x:v>
      </x:c>
      <x:c r="Q18" s="1" t="str">
        <x:v>S3</x:v>
      </x:c>
      <x:c r="R18" s="1" t="str">
        <x:v>S3</x:v>
      </x:c>
      <x:c r="S18" s="1" t="str">
        <x:v>S3</x:v>
      </x:c>
      <x:c r="T18" s="1" t="str">
        <x:v>S3</x:v>
      </x:c>
      <x:c r="U18" s="1" t="str">
        <x:v>S3</x:v>
      </x:c>
      <x:c r="V18" s="1" t="str">
        <x:v>S3</x:v>
      </x:c>
      <x:c r="W18" s="1" t="str">
        <x:v>S3</x:v>
      </x:c>
      <x:c r="X18" s="1" t="str">
        <x:v>S3</x:v>
      </x:c>
      <x:c r="Y18" s="1" t="str">
        <x:v>S3</x:v>
      </x:c>
      <x:c r="Z18" s="1" t="str">
        <x:v>S3</x:v>
      </x:c>
      <x:c r="AA18" s="1" t="str">
        <x:v>S3</x:v>
      </x:c>
      <x:c r="AB18" s="1" t="str">
        <x:v>S3</x:v>
      </x:c>
      <x:c r="AC18" s="1" t="str">
        <x:v>S3</x:v>
      </x:c>
      <x:c r="AD18" s="1" t="str">
        <x:v>S3</x:v>
      </x:c>
      <x:c r="AE18" s="1" t="str">
        <x:v>S3</x:v>
      </x:c>
      <x:c r="AF18" s="1" t="str">
        <x:v>S3</x:v>
      </x:c>
      <x:c r="AG18" s="1" t="str">
        <x:v>S3</x:v>
      </x:c>
      <x:c r="AH18" s="1" t="str">
        <x:v>S3</x:v>
      </x:c>
      <x:c r="AI18" s="1" t="str">
        <x:v>S3</x:v>
      </x:c>
      <x:c r="AJ18" s="1" t="str">
        <x:v>S3</x:v>
      </x:c>
      <x:c r="AK18" s="1" t="str">
        <x:v>S3</x:v>
      </x:c>
      <x:c r="AL18" s="1" t="str">
        <x:v>S3</x:v>
      </x:c>
      <x:c r="AM18" s="1" t="str">
        <x:v>S5</x:v>
      </x:c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</x:row>
    <x:row r="20" ht="22" customHeight="1">
      <x:c r="A20" s="1"/>
      <x:c r="B20" s="1" t="str">
        <x:v>Sources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</x:row>
    <x:row r="21" ht="22" customHeight="1">
      <x:c r="A21" s="1"/>
      <x:c r="B21" s="1" t="str">
        <x:v>S1</x:v>
      </x:c>
      <x:c r="C21" s="1" t="str">
        <x:v>demo-proposals.md — Harbor / Deposit; assumed full refund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</x:row>
    <x:row r="22" ht="22" customHeight="1">
      <x:c r="A22" s="1"/>
      <x:c r="B22" s="1" t="str">
        <x:v>S2</x:v>
      </x:c>
      <x:c r="C22" s="1" t="str">
        <x:v>demo-proposals.md — Harbor / Rent; demo-proposals.md — Harbor / Expenses; accepted forecast assumption; demo-proposals.md — Harbor / Expenses / Parking; demo-proposals.md — Harbor / Buildout and TI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</x:row>
    <x:row r="23">
      <x:c r="B23" t="str">
        <x:v>S3</x:v>
      </x:c>
      <x:c r="C23" t="str">
        <x:v>demo-proposals.md — Harbor / Rent; demo-proposals.md — Harbor / Expenses; accepted forecast assumption; demo-proposals.md — Harbor / Expenses / Parking</x:v>
      </x:c>
    </x:row>
    <x:row r="24">
      <x:c r="B24" t="str">
        <x:v>S4</x:v>
      </x:c>
      <x:c r="C24" t="str">
        <x:v>demo-proposals.md — Harbor / Rent; demo-proposals.md — Harbor / Expenses; accepted forecast assumption; demo-proposals.md — Harbor / Expenses / Parking; demo-proposals.md — Harbor / Buildout and TI; accepted timing assumption</x:v>
      </x:c>
    </x:row>
    <x:row r="25">
      <x:c r="B25" t="str">
        <x:v>S5</x:v>
      </x:c>
      <x:c r="C25" t="str">
        <x:v>demo-proposals.md — Harbor / Rent; demo-proposals.md — Harbor / Expenses; accepted forecast assumption; demo-proposals.md — Harbor / Expenses / Parking; demo-proposals.md — Harbor / Deposit; assumed full refund</x:v>
      </x:c>
    </x:row>
  </x:sheetData>
  <x:dataValidations count="112">
    <x:dataValidation type="list" sqref="F3">
      <x:formula1>"0,1"</x:formula1>
    </x:dataValidation>
    <x:dataValidation type="list" sqref="C9">
      <x:formula1>"$/RSF/year,$/RSF/month,$/month total"</x:formula1>
    </x:dataValidation>
    <x:dataValidation type="list" sqref="C11">
      <x:formula1>"$/RSF/year,$/RSF/month,$/month total"</x:formula1>
    </x:dataValidation>
    <x:dataValidation type="list" sqref="C13">
      <x:formula1>"$/RSF/year,$/RSF/month,$/month total"</x:formula1>
    </x:dataValidation>
    <x:dataValidation type="list" sqref="D9">
      <x:formula1>"$/RSF/year,$/RSF/month,$/month total"</x:formula1>
    </x:dataValidation>
    <x:dataValidation type="list" sqref="D11">
      <x:formula1>"$/RSF/year,$/RSF/month,$/month total"</x:formula1>
    </x:dataValidation>
    <x:dataValidation type="list" sqref="D13">
      <x:formula1>"$/RSF/year,$/RSF/month,$/month total"</x:formula1>
    </x:dataValidation>
    <x:dataValidation type="list" sqref="E9">
      <x:formula1>"$/RSF/year,$/RSF/month,$/month total"</x:formula1>
    </x:dataValidation>
    <x:dataValidation type="list" sqref="E11">
      <x:formula1>"$/RSF/year,$/RSF/month,$/month total"</x:formula1>
    </x:dataValidation>
    <x:dataValidation type="list" sqref="E13">
      <x:formula1>"$/RSF/year,$/RSF/month,$/month total"</x:formula1>
    </x:dataValidation>
    <x:dataValidation type="list" sqref="F9">
      <x:formula1>"$/RSF/year,$/RSF/month,$/month total"</x:formula1>
    </x:dataValidation>
    <x:dataValidation type="list" sqref="F11">
      <x:formula1>"$/RSF/year,$/RSF/month,$/month total"</x:formula1>
    </x:dataValidation>
    <x:dataValidation type="list" sqref="F13">
      <x:formula1>"$/RSF/year,$/RSF/month,$/month total"</x:formula1>
    </x:dataValidation>
    <x:dataValidation type="list" sqref="G9">
      <x:formula1>"$/RSF/year,$/RSF/month,$/month total"</x:formula1>
    </x:dataValidation>
    <x:dataValidation type="list" sqref="G11">
      <x:formula1>"$/RSF/year,$/RSF/month,$/month total"</x:formula1>
    </x:dataValidation>
    <x:dataValidation type="list" sqref="G13">
      <x:formula1>"$/RSF/year,$/RSF/month,$/month total"</x:formula1>
    </x:dataValidation>
    <x:dataValidation type="list" sqref="H9">
      <x:formula1>"$/RSF/year,$/RSF/month,$/month total"</x:formula1>
    </x:dataValidation>
    <x:dataValidation type="list" sqref="H11">
      <x:formula1>"$/RSF/year,$/RSF/month,$/month total"</x:formula1>
    </x:dataValidation>
    <x:dataValidation type="list" sqref="H13">
      <x:formula1>"$/RSF/year,$/RSF/month,$/month total"</x:formula1>
    </x:dataValidation>
    <x:dataValidation type="list" sqref="I9">
      <x:formula1>"$/RSF/year,$/RSF/month,$/month total"</x:formula1>
    </x:dataValidation>
    <x:dataValidation type="list" sqref="I11">
      <x:formula1>"$/RSF/year,$/RSF/month,$/month total"</x:formula1>
    </x:dataValidation>
    <x:dataValidation type="list" sqref="I13">
      <x:formula1>"$/RSF/year,$/RSF/month,$/month total"</x:formula1>
    </x:dataValidation>
    <x:dataValidation type="list" sqref="J9">
      <x:formula1>"$/RSF/year,$/RSF/month,$/month total"</x:formula1>
    </x:dataValidation>
    <x:dataValidation type="list" sqref="J11">
      <x:formula1>"$/RSF/year,$/RSF/month,$/month total"</x:formula1>
    </x:dataValidation>
    <x:dataValidation type="list" sqref="J13">
      <x:formula1>"$/RSF/year,$/RSF/month,$/month total"</x:formula1>
    </x:dataValidation>
    <x:dataValidation type="list" sqref="K9">
      <x:formula1>"$/RSF/year,$/RSF/month,$/month total"</x:formula1>
    </x:dataValidation>
    <x:dataValidation type="list" sqref="K11">
      <x:formula1>"$/RSF/year,$/RSF/month,$/month total"</x:formula1>
    </x:dataValidation>
    <x:dataValidation type="list" sqref="K13">
      <x:formula1>"$/RSF/year,$/RSF/month,$/month total"</x:formula1>
    </x:dataValidation>
    <x:dataValidation type="list" sqref="L9">
      <x:formula1>"$/RSF/year,$/RSF/month,$/month total"</x:formula1>
    </x:dataValidation>
    <x:dataValidation type="list" sqref="L11">
      <x:formula1>"$/RSF/year,$/RSF/month,$/month total"</x:formula1>
    </x:dataValidation>
    <x:dataValidation type="list" sqref="L13">
      <x:formula1>"$/RSF/year,$/RSF/month,$/month total"</x:formula1>
    </x:dataValidation>
    <x:dataValidation type="list" sqref="M9">
      <x:formula1>"$/RSF/year,$/RSF/month,$/month total"</x:formula1>
    </x:dataValidation>
    <x:dataValidation type="list" sqref="M11">
      <x:formula1>"$/RSF/year,$/RSF/month,$/month total"</x:formula1>
    </x:dataValidation>
    <x:dataValidation type="list" sqref="M13">
      <x:formula1>"$/RSF/year,$/RSF/month,$/month total"</x:formula1>
    </x:dataValidation>
    <x:dataValidation type="list" sqref="N9">
      <x:formula1>"$/RSF/year,$/RSF/month,$/month total"</x:formula1>
    </x:dataValidation>
    <x:dataValidation type="list" sqref="N11">
      <x:formula1>"$/RSF/year,$/RSF/month,$/month total"</x:formula1>
    </x:dataValidation>
    <x:dataValidation type="list" sqref="N13">
      <x:formula1>"$/RSF/year,$/RSF/month,$/month total"</x:formula1>
    </x:dataValidation>
    <x:dataValidation type="list" sqref="O9">
      <x:formula1>"$/RSF/year,$/RSF/month,$/month total"</x:formula1>
    </x:dataValidation>
    <x:dataValidation type="list" sqref="O11">
      <x:formula1>"$/RSF/year,$/RSF/month,$/month total"</x:formula1>
    </x:dataValidation>
    <x:dataValidation type="list" sqref="O13">
      <x:formula1>"$/RSF/year,$/RSF/month,$/month total"</x:formula1>
    </x:dataValidation>
    <x:dataValidation type="list" sqref="P9">
      <x:formula1>"$/RSF/year,$/RSF/month,$/month total"</x:formula1>
    </x:dataValidation>
    <x:dataValidation type="list" sqref="P11">
      <x:formula1>"$/RSF/year,$/RSF/month,$/month total"</x:formula1>
    </x:dataValidation>
    <x:dataValidation type="list" sqref="P13">
      <x:formula1>"$/RSF/year,$/RSF/month,$/month total"</x:formula1>
    </x:dataValidation>
    <x:dataValidation type="list" sqref="Q9">
      <x:formula1>"$/RSF/year,$/RSF/month,$/month total"</x:formula1>
    </x:dataValidation>
    <x:dataValidation type="list" sqref="Q11">
      <x:formula1>"$/RSF/year,$/RSF/month,$/month total"</x:formula1>
    </x:dataValidation>
    <x:dataValidation type="list" sqref="Q13">
      <x:formula1>"$/RSF/year,$/RSF/month,$/month total"</x:formula1>
    </x:dataValidation>
    <x:dataValidation type="list" sqref="R9">
      <x:formula1>"$/RSF/year,$/RSF/month,$/month total"</x:formula1>
    </x:dataValidation>
    <x:dataValidation type="list" sqref="R11">
      <x:formula1>"$/RSF/year,$/RSF/month,$/month total"</x:formula1>
    </x:dataValidation>
    <x:dataValidation type="list" sqref="R13">
      <x:formula1>"$/RSF/year,$/RSF/month,$/month total"</x:formula1>
    </x:dataValidation>
    <x:dataValidation type="list" sqref="S9">
      <x:formula1>"$/RSF/year,$/RSF/month,$/month total"</x:formula1>
    </x:dataValidation>
    <x:dataValidation type="list" sqref="S11">
      <x:formula1>"$/RSF/year,$/RSF/month,$/month total"</x:formula1>
    </x:dataValidation>
    <x:dataValidation type="list" sqref="S13">
      <x:formula1>"$/RSF/year,$/RSF/month,$/month total"</x:formula1>
    </x:dataValidation>
    <x:dataValidation type="list" sqref="T9">
      <x:formula1>"$/RSF/year,$/RSF/month,$/month total"</x:formula1>
    </x:dataValidation>
    <x:dataValidation type="list" sqref="T11">
      <x:formula1>"$/RSF/year,$/RSF/month,$/month total"</x:formula1>
    </x:dataValidation>
    <x:dataValidation type="list" sqref="T13">
      <x:formula1>"$/RSF/year,$/RSF/month,$/month total"</x:formula1>
    </x:dataValidation>
    <x:dataValidation type="list" sqref="U9">
      <x:formula1>"$/RSF/year,$/RSF/month,$/month total"</x:formula1>
    </x:dataValidation>
    <x:dataValidation type="list" sqref="U11">
      <x:formula1>"$/RSF/year,$/RSF/month,$/month total"</x:formula1>
    </x:dataValidation>
    <x:dataValidation type="list" sqref="U13">
      <x:formula1>"$/RSF/year,$/RSF/month,$/month total"</x:formula1>
    </x:dataValidation>
    <x:dataValidation type="list" sqref="V9">
      <x:formula1>"$/RSF/year,$/RSF/month,$/month total"</x:formula1>
    </x:dataValidation>
    <x:dataValidation type="list" sqref="V11">
      <x:formula1>"$/RSF/year,$/RSF/month,$/month total"</x:formula1>
    </x:dataValidation>
    <x:dataValidation type="list" sqref="V13">
      <x:formula1>"$/RSF/year,$/RSF/month,$/month total"</x:formula1>
    </x:dataValidation>
    <x:dataValidation type="list" sqref="W9">
      <x:formula1>"$/RSF/year,$/RSF/month,$/month total"</x:formula1>
    </x:dataValidation>
    <x:dataValidation type="list" sqref="W11">
      <x:formula1>"$/RSF/year,$/RSF/month,$/month total"</x:formula1>
    </x:dataValidation>
    <x:dataValidation type="list" sqref="W13">
      <x:formula1>"$/RSF/year,$/RSF/month,$/month total"</x:formula1>
    </x:dataValidation>
    <x:dataValidation type="list" sqref="X9">
      <x:formula1>"$/RSF/year,$/RSF/month,$/month total"</x:formula1>
    </x:dataValidation>
    <x:dataValidation type="list" sqref="X11">
      <x:formula1>"$/RSF/year,$/RSF/month,$/month total"</x:formula1>
    </x:dataValidation>
    <x:dataValidation type="list" sqref="X13">
      <x:formula1>"$/RSF/year,$/RSF/month,$/month total"</x:formula1>
    </x:dataValidation>
    <x:dataValidation type="list" sqref="Y9">
      <x:formula1>"$/RSF/year,$/RSF/month,$/month total"</x:formula1>
    </x:dataValidation>
    <x:dataValidation type="list" sqref="Y11">
      <x:formula1>"$/RSF/year,$/RSF/month,$/month total"</x:formula1>
    </x:dataValidation>
    <x:dataValidation type="list" sqref="Y13">
      <x:formula1>"$/RSF/year,$/RSF/month,$/month total"</x:formula1>
    </x:dataValidation>
    <x:dataValidation type="list" sqref="Z9">
      <x:formula1>"$/RSF/year,$/RSF/month,$/month total"</x:formula1>
    </x:dataValidation>
    <x:dataValidation type="list" sqref="Z11">
      <x:formula1>"$/RSF/year,$/RSF/month,$/month total"</x:formula1>
    </x:dataValidation>
    <x:dataValidation type="list" sqref="Z13">
      <x:formula1>"$/RSF/year,$/RSF/month,$/month total"</x:formula1>
    </x:dataValidation>
    <x:dataValidation type="list" sqref="AA9">
      <x:formula1>"$/RSF/year,$/RSF/month,$/month total"</x:formula1>
    </x:dataValidation>
    <x:dataValidation type="list" sqref="AA11">
      <x:formula1>"$/RSF/year,$/RSF/month,$/month total"</x:formula1>
    </x:dataValidation>
    <x:dataValidation type="list" sqref="AA13">
      <x:formula1>"$/RSF/year,$/RSF/month,$/month total"</x:formula1>
    </x:dataValidation>
    <x:dataValidation type="list" sqref="AB9">
      <x:formula1>"$/RSF/year,$/RSF/month,$/month total"</x:formula1>
    </x:dataValidation>
    <x:dataValidation type="list" sqref="AB11">
      <x:formula1>"$/RSF/year,$/RSF/month,$/month total"</x:formula1>
    </x:dataValidation>
    <x:dataValidation type="list" sqref="AB13">
      <x:formula1>"$/RSF/year,$/RSF/month,$/month total"</x:formula1>
    </x:dataValidation>
    <x:dataValidation type="list" sqref="AC9">
      <x:formula1>"$/RSF/year,$/RSF/month,$/month total"</x:formula1>
    </x:dataValidation>
    <x:dataValidation type="list" sqref="AC11">
      <x:formula1>"$/RSF/year,$/RSF/month,$/month total"</x:formula1>
    </x:dataValidation>
    <x:dataValidation type="list" sqref="AC13">
      <x:formula1>"$/RSF/year,$/RSF/month,$/month total"</x:formula1>
    </x:dataValidation>
    <x:dataValidation type="list" sqref="AD9">
      <x:formula1>"$/RSF/year,$/RSF/month,$/month total"</x:formula1>
    </x:dataValidation>
    <x:dataValidation type="list" sqref="AD11">
      <x:formula1>"$/RSF/year,$/RSF/month,$/month total"</x:formula1>
    </x:dataValidation>
    <x:dataValidation type="list" sqref="AD13">
      <x:formula1>"$/RSF/year,$/RSF/month,$/month total"</x:formula1>
    </x:dataValidation>
    <x:dataValidation type="list" sqref="AE9">
      <x:formula1>"$/RSF/year,$/RSF/month,$/month total"</x:formula1>
    </x:dataValidation>
    <x:dataValidation type="list" sqref="AE11">
      <x:formula1>"$/RSF/year,$/RSF/month,$/month total"</x:formula1>
    </x:dataValidation>
    <x:dataValidation type="list" sqref="AE13">
      <x:formula1>"$/RSF/year,$/RSF/month,$/month total"</x:formula1>
    </x:dataValidation>
    <x:dataValidation type="list" sqref="AF9">
      <x:formula1>"$/RSF/year,$/RSF/month,$/month total"</x:formula1>
    </x:dataValidation>
    <x:dataValidation type="list" sqref="AF11">
      <x:formula1>"$/RSF/year,$/RSF/month,$/month total"</x:formula1>
    </x:dataValidation>
    <x:dataValidation type="list" sqref="AF13">
      <x:formula1>"$/RSF/year,$/RSF/month,$/month total"</x:formula1>
    </x:dataValidation>
    <x:dataValidation type="list" sqref="AG9">
      <x:formula1>"$/RSF/year,$/RSF/month,$/month total"</x:formula1>
    </x:dataValidation>
    <x:dataValidation type="list" sqref="AG11">
      <x:formula1>"$/RSF/year,$/RSF/month,$/month total"</x:formula1>
    </x:dataValidation>
    <x:dataValidation type="list" sqref="AG13">
      <x:formula1>"$/RSF/year,$/RSF/month,$/month total"</x:formula1>
    </x:dataValidation>
    <x:dataValidation type="list" sqref="AH9">
      <x:formula1>"$/RSF/year,$/RSF/month,$/month total"</x:formula1>
    </x:dataValidation>
    <x:dataValidation type="list" sqref="AH11">
      <x:formula1>"$/RSF/year,$/RSF/month,$/month total"</x:formula1>
    </x:dataValidation>
    <x:dataValidation type="list" sqref="AH13">
      <x:formula1>"$/RSF/year,$/RSF/month,$/month total"</x:formula1>
    </x:dataValidation>
    <x:dataValidation type="list" sqref="AI9">
      <x:formula1>"$/RSF/year,$/RSF/month,$/month total"</x:formula1>
    </x:dataValidation>
    <x:dataValidation type="list" sqref="AI11">
      <x:formula1>"$/RSF/year,$/RSF/month,$/month total"</x:formula1>
    </x:dataValidation>
    <x:dataValidation type="list" sqref="AI13">
      <x:formula1>"$/RSF/year,$/RSF/month,$/month total"</x:formula1>
    </x:dataValidation>
    <x:dataValidation type="list" sqref="AJ9">
      <x:formula1>"$/RSF/year,$/RSF/month,$/month total"</x:formula1>
    </x:dataValidation>
    <x:dataValidation type="list" sqref="AJ11">
      <x:formula1>"$/RSF/year,$/RSF/month,$/month total"</x:formula1>
    </x:dataValidation>
    <x:dataValidation type="list" sqref="AJ13">
      <x:formula1>"$/RSF/year,$/RSF/month,$/month total"</x:formula1>
    </x:dataValidation>
    <x:dataValidation type="list" sqref="AK9">
      <x:formula1>"$/RSF/year,$/RSF/month,$/month total"</x:formula1>
    </x:dataValidation>
    <x:dataValidation type="list" sqref="AK11">
      <x:formula1>"$/RSF/year,$/RSF/month,$/month total"</x:formula1>
    </x:dataValidation>
    <x:dataValidation type="list" sqref="AK13">
      <x:formula1>"$/RSF/year,$/RSF/month,$/month total"</x:formula1>
    </x:dataValidation>
    <x:dataValidation type="list" sqref="AL9">
      <x:formula1>"$/RSF/year,$/RSF/month,$/month total"</x:formula1>
    </x:dataValidation>
    <x:dataValidation type="list" sqref="AL11">
      <x:formula1>"$/RSF/year,$/RSF/month,$/month total"</x:formula1>
    </x:dataValidation>
    <x:dataValidation type="list" sqref="AL13">
      <x:formula1>"$/RSF/year,$/RSF/month,$/month total"</x:formula1>
    </x:dataValidation>
    <x:dataValidation type="list" sqref="AM9">
      <x:formula1>"$/RSF/year,$/RSF/month,$/month total"</x:formula1>
    </x:dataValidation>
    <x:dataValidation type="list" sqref="AM11">
      <x:formula1>"$/RSF/year,$/RSF/month,$/month total"</x:formula1>
    </x:dataValidation>
    <x:dataValidation type="list" sqref="AM13">
      <x:formula1>"$/RSF/year,$/RSF/month,$/month total"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0582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</x:row>
    <x:row r="2" ht="29" customHeight="1">
      <x:c r="A2" s="1"/>
      <x:c r="B2" s="3" t="str">
        <x:v>Harbor monthly cash flow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  <x:c r="AN2" s="3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22" customHeight="1">
      <x:c r="A4" s="1"/>
      <x:c r="B4" s="1" t="str">
        <x:v>USD. Cash before commencement is shown separately.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</x:row>
    <x:row r="7" ht="22" customHeight="1">
      <x:c r="A7" s="1"/>
      <x:c r="B7" s="6" t="str">
        <x:v>Period beginning</x:v>
      </x:c>
      <x:c r="C7" s="6" t="str">
        <x:f>'Offer 1 Assumptions'!C7</x:f>
        <x:v>Before start</x:v>
      </x:c>
      <x:c r="D7" s="7" t="n">
        <x:f>'Offer 1 Assumptions'!D7</x:f>
        <x:v>46388</x:v>
      </x:c>
      <x:c r="E7" s="7" t="n">
        <x:f>'Offer 1 Assumptions'!E7</x:f>
        <x:v>46419</x:v>
      </x:c>
      <x:c r="F7" s="7" t="n">
        <x:f>'Offer 1 Assumptions'!F7</x:f>
        <x:v>46447</x:v>
      </x:c>
      <x:c r="G7" s="7" t="n">
        <x:f>'Offer 1 Assumptions'!G7</x:f>
        <x:v>46478</x:v>
      </x:c>
      <x:c r="H7" s="7" t="n">
        <x:f>'Offer 1 Assumptions'!H7</x:f>
        <x:v>46508</x:v>
      </x:c>
      <x:c r="I7" s="7" t="n">
        <x:f>'Offer 1 Assumptions'!I7</x:f>
        <x:v>46539</x:v>
      </x:c>
      <x:c r="J7" s="7" t="n">
        <x:f>'Offer 1 Assumptions'!J7</x:f>
        <x:v>46569</x:v>
      </x:c>
      <x:c r="K7" s="7" t="n">
        <x:f>'Offer 1 Assumptions'!K7</x:f>
        <x:v>46600</x:v>
      </x:c>
      <x:c r="L7" s="7" t="n">
        <x:f>'Offer 1 Assumptions'!L7</x:f>
        <x:v>46631</x:v>
      </x:c>
      <x:c r="M7" s="7" t="n">
        <x:f>'Offer 1 Assumptions'!M7</x:f>
        <x:v>46661</x:v>
      </x:c>
      <x:c r="N7" s="7" t="n">
        <x:f>'Offer 1 Assumptions'!N7</x:f>
        <x:v>46692</x:v>
      </x:c>
      <x:c r="O7" s="7" t="n">
        <x:f>'Offer 1 Assumptions'!O7</x:f>
        <x:v>46722</x:v>
      </x:c>
      <x:c r="P7" s="7" t="n">
        <x:f>'Offer 1 Assumptions'!P7</x:f>
        <x:v>46753</x:v>
      </x:c>
      <x:c r="Q7" s="7" t="n">
        <x:f>'Offer 1 Assumptions'!Q7</x:f>
        <x:v>46784</x:v>
      </x:c>
      <x:c r="R7" s="7" t="n">
        <x:f>'Offer 1 Assumptions'!R7</x:f>
        <x:v>46813</x:v>
      </x:c>
      <x:c r="S7" s="7" t="n">
        <x:f>'Offer 1 Assumptions'!S7</x:f>
        <x:v>46844</x:v>
      </x:c>
      <x:c r="T7" s="7" t="n">
        <x:f>'Offer 1 Assumptions'!T7</x:f>
        <x:v>46874</x:v>
      </x:c>
      <x:c r="U7" s="7" t="n">
        <x:f>'Offer 1 Assumptions'!U7</x:f>
        <x:v>46905</x:v>
      </x:c>
      <x:c r="V7" s="7" t="n">
        <x:f>'Offer 1 Assumptions'!V7</x:f>
        <x:v>46935</x:v>
      </x:c>
      <x:c r="W7" s="7" t="n">
        <x:f>'Offer 1 Assumptions'!W7</x:f>
        <x:v>46966</x:v>
      </x:c>
      <x:c r="X7" s="7" t="n">
        <x:f>'Offer 1 Assumptions'!X7</x:f>
        <x:v>46997</x:v>
      </x:c>
      <x:c r="Y7" s="7" t="n">
        <x:f>'Offer 1 Assumptions'!Y7</x:f>
        <x:v>47027</x:v>
      </x:c>
      <x:c r="Z7" s="7" t="n">
        <x:f>'Offer 1 Assumptions'!Z7</x:f>
        <x:v>47058</x:v>
      </x:c>
      <x:c r="AA7" s="7" t="n">
        <x:f>'Offer 1 Assumptions'!AA7</x:f>
        <x:v>47088</x:v>
      </x:c>
      <x:c r="AB7" s="7" t="n">
        <x:f>'Offer 1 Assumptions'!AB7</x:f>
        <x:v>47119</x:v>
      </x:c>
      <x:c r="AC7" s="7" t="n">
        <x:f>'Offer 1 Assumptions'!AC7</x:f>
        <x:v>47150</x:v>
      </x:c>
      <x:c r="AD7" s="7" t="n">
        <x:f>'Offer 1 Assumptions'!AD7</x:f>
        <x:v>47178</x:v>
      </x:c>
      <x:c r="AE7" s="7" t="n">
        <x:f>'Offer 1 Assumptions'!AE7</x:f>
        <x:v>47209</x:v>
      </x:c>
      <x:c r="AF7" s="7" t="n">
        <x:f>'Offer 1 Assumptions'!AF7</x:f>
        <x:v>47239</x:v>
      </x:c>
      <x:c r="AG7" s="7" t="n">
        <x:f>'Offer 1 Assumptions'!AG7</x:f>
        <x:v>47270</x:v>
      </x:c>
      <x:c r="AH7" s="7" t="n">
        <x:f>'Offer 1 Assumptions'!AH7</x:f>
        <x:v>47300</x:v>
      </x:c>
      <x:c r="AI7" s="7" t="n">
        <x:f>'Offer 1 Assumptions'!AI7</x:f>
        <x:v>47331</x:v>
      </x:c>
      <x:c r="AJ7" s="7" t="n">
        <x:f>'Offer 1 Assumptions'!AJ7</x:f>
        <x:v>47362</x:v>
      </x:c>
      <x:c r="AK7" s="7" t="n">
        <x:f>'Offer 1 Assumptions'!AK7</x:f>
        <x:v>47392</x:v>
      </x:c>
      <x:c r="AL7" s="7" t="n">
        <x:f>'Offer 1 Assumptions'!AL7</x:f>
        <x:v>47423</x:v>
      </x:c>
      <x:c r="AM7" s="7" t="n">
        <x:f>'Offer 1 Assumptions'!AM7</x:f>
        <x:v>47453</x:v>
      </x:c>
      <x:c r="AN7" s="6" t="str">
        <x:v>Whole term</x:v>
      </x:c>
    </x:row>
    <x:row r="8" ht="22" customHeight="1">
      <x:c r="A8" s="1"/>
      <x:c r="B8" s="1" t="str">
        <x:v>Scheduled base rent</x:v>
      </x:c>
      <x:c r="C8" s="12" t="n">
        <x:f>IF(OR(NOT(ISNUMBER('Offer 1 Assumptions'!C8)),NOT(ISNUMBER('Offer 1 Assumptions'!$C$3)),'Offer 1 Assumptions'!$C$3&lt;=0),"Unavailable",IF('Offer 1 Assumptions'!C9="$/RSF/year",ROUND('Offer 1 Assumptions'!C8*'Offer 1 Assumptions'!$C$3/12,2),IF('Offer 1 Assumptions'!C9="$/RSF/month",ROUND('Offer 1 Assumptions'!C8*'Offer 1 Assumptions'!$C$3,2),IF('Offer 1 Assumptions'!C9="$/month total",ROUND('Offer 1 Assumptions'!C8,2),"Unavailable"))))</x:f>
        <x:v>0</x:v>
      </x:c>
      <x:c r="D8" s="12" t="n">
        <x:f>IF(OR(NOT(ISNUMBER('Offer 1 Assumptions'!D8)),NOT(ISNUMBER('Offer 1 Assumptions'!$C$3)),'Offer 1 Assumptions'!$C$3&lt;=0),"Unavailable",IF('Offer 1 Assumptions'!D9="$/RSF/year",ROUND('Offer 1 Assumptions'!D8*'Offer 1 Assumptions'!$C$3/12,2),IF('Offer 1 Assumptions'!D9="$/RSF/month",ROUND('Offer 1 Assumptions'!D8*'Offer 1 Assumptions'!$C$3,2),IF('Offer 1 Assumptions'!D9="$/month total",ROUND('Offer 1 Assumptions'!D8,2),"Unavailable"))))</x:f>
        <x:v>25000</x:v>
      </x:c>
      <x:c r="E8" s="12" t="n">
        <x:f>IF(OR(NOT(ISNUMBER('Offer 1 Assumptions'!E8)),NOT(ISNUMBER('Offer 1 Assumptions'!$C$3)),'Offer 1 Assumptions'!$C$3&lt;=0),"Unavailable",IF('Offer 1 Assumptions'!E9="$/RSF/year",ROUND('Offer 1 Assumptions'!E8*'Offer 1 Assumptions'!$C$3/12,2),IF('Offer 1 Assumptions'!E9="$/RSF/month",ROUND('Offer 1 Assumptions'!E8*'Offer 1 Assumptions'!$C$3,2),IF('Offer 1 Assumptions'!E9="$/month total",ROUND('Offer 1 Assumptions'!E8,2),"Unavailable"))))</x:f>
        <x:v>25000</x:v>
      </x:c>
      <x:c r="F8" s="12" t="n">
        <x:f>IF(OR(NOT(ISNUMBER('Offer 1 Assumptions'!F8)),NOT(ISNUMBER('Offer 1 Assumptions'!$C$3)),'Offer 1 Assumptions'!$C$3&lt;=0),"Unavailable",IF('Offer 1 Assumptions'!F9="$/RSF/year",ROUND('Offer 1 Assumptions'!F8*'Offer 1 Assumptions'!$C$3/12,2),IF('Offer 1 Assumptions'!F9="$/RSF/month",ROUND('Offer 1 Assumptions'!F8*'Offer 1 Assumptions'!$C$3,2),IF('Offer 1 Assumptions'!F9="$/month total",ROUND('Offer 1 Assumptions'!F8,2),"Unavailable"))))</x:f>
        <x:v>25000</x:v>
      </x:c>
      <x:c r="G8" s="12" t="n">
        <x:f>IF(OR(NOT(ISNUMBER('Offer 1 Assumptions'!G8)),NOT(ISNUMBER('Offer 1 Assumptions'!$C$3)),'Offer 1 Assumptions'!$C$3&lt;=0),"Unavailable",IF('Offer 1 Assumptions'!G9="$/RSF/year",ROUND('Offer 1 Assumptions'!G8*'Offer 1 Assumptions'!$C$3/12,2),IF('Offer 1 Assumptions'!G9="$/RSF/month",ROUND('Offer 1 Assumptions'!G8*'Offer 1 Assumptions'!$C$3,2),IF('Offer 1 Assumptions'!G9="$/month total",ROUND('Offer 1 Assumptions'!G8,2),"Unavailable"))))</x:f>
        <x:v>25000</x:v>
      </x:c>
      <x:c r="H8" s="12" t="n">
        <x:f>IF(OR(NOT(ISNUMBER('Offer 1 Assumptions'!H8)),NOT(ISNUMBER('Offer 1 Assumptions'!$C$3)),'Offer 1 Assumptions'!$C$3&lt;=0),"Unavailable",IF('Offer 1 Assumptions'!H9="$/RSF/year",ROUND('Offer 1 Assumptions'!H8*'Offer 1 Assumptions'!$C$3/12,2),IF('Offer 1 Assumptions'!H9="$/RSF/month",ROUND('Offer 1 Assumptions'!H8*'Offer 1 Assumptions'!$C$3,2),IF('Offer 1 Assumptions'!H9="$/month total",ROUND('Offer 1 Assumptions'!H8,2),"Unavailable"))))</x:f>
        <x:v>25000</x:v>
      </x:c>
      <x:c r="I8" s="12" t="n">
        <x:f>IF(OR(NOT(ISNUMBER('Offer 1 Assumptions'!I8)),NOT(ISNUMBER('Offer 1 Assumptions'!$C$3)),'Offer 1 Assumptions'!$C$3&lt;=0),"Unavailable",IF('Offer 1 Assumptions'!I9="$/RSF/year",ROUND('Offer 1 Assumptions'!I8*'Offer 1 Assumptions'!$C$3/12,2),IF('Offer 1 Assumptions'!I9="$/RSF/month",ROUND('Offer 1 Assumptions'!I8*'Offer 1 Assumptions'!$C$3,2),IF('Offer 1 Assumptions'!I9="$/month total",ROUND('Offer 1 Assumptions'!I8,2),"Unavailable"))))</x:f>
        <x:v>25000</x:v>
      </x:c>
      <x:c r="J8" s="12" t="n">
        <x:f>IF(OR(NOT(ISNUMBER('Offer 1 Assumptions'!J8)),NOT(ISNUMBER('Offer 1 Assumptions'!$C$3)),'Offer 1 Assumptions'!$C$3&lt;=0),"Unavailable",IF('Offer 1 Assumptions'!J9="$/RSF/year",ROUND('Offer 1 Assumptions'!J8*'Offer 1 Assumptions'!$C$3/12,2),IF('Offer 1 Assumptions'!J9="$/RSF/month",ROUND('Offer 1 Assumptions'!J8*'Offer 1 Assumptions'!$C$3,2),IF('Offer 1 Assumptions'!J9="$/month total",ROUND('Offer 1 Assumptions'!J8,2),"Unavailable"))))</x:f>
        <x:v>25000</x:v>
      </x:c>
      <x:c r="K8" s="12" t="n">
        <x:f>IF(OR(NOT(ISNUMBER('Offer 1 Assumptions'!K8)),NOT(ISNUMBER('Offer 1 Assumptions'!$C$3)),'Offer 1 Assumptions'!$C$3&lt;=0),"Unavailable",IF('Offer 1 Assumptions'!K9="$/RSF/year",ROUND('Offer 1 Assumptions'!K8*'Offer 1 Assumptions'!$C$3/12,2),IF('Offer 1 Assumptions'!K9="$/RSF/month",ROUND('Offer 1 Assumptions'!K8*'Offer 1 Assumptions'!$C$3,2),IF('Offer 1 Assumptions'!K9="$/month total",ROUND('Offer 1 Assumptions'!K8,2),"Unavailable"))))</x:f>
        <x:v>25000</x:v>
      </x:c>
      <x:c r="L8" s="12" t="n">
        <x:f>IF(OR(NOT(ISNUMBER('Offer 1 Assumptions'!L8)),NOT(ISNUMBER('Offer 1 Assumptions'!$C$3)),'Offer 1 Assumptions'!$C$3&lt;=0),"Unavailable",IF('Offer 1 Assumptions'!L9="$/RSF/year",ROUND('Offer 1 Assumptions'!L8*'Offer 1 Assumptions'!$C$3/12,2),IF('Offer 1 Assumptions'!L9="$/RSF/month",ROUND('Offer 1 Assumptions'!L8*'Offer 1 Assumptions'!$C$3,2),IF('Offer 1 Assumptions'!L9="$/month total",ROUND('Offer 1 Assumptions'!L8,2),"Unavailable"))))</x:f>
        <x:v>25000</x:v>
      </x:c>
      <x:c r="M8" s="12" t="n">
        <x:f>IF(OR(NOT(ISNUMBER('Offer 1 Assumptions'!M8)),NOT(ISNUMBER('Offer 1 Assumptions'!$C$3)),'Offer 1 Assumptions'!$C$3&lt;=0),"Unavailable",IF('Offer 1 Assumptions'!M9="$/RSF/year",ROUND('Offer 1 Assumptions'!M8*'Offer 1 Assumptions'!$C$3/12,2),IF('Offer 1 Assumptions'!M9="$/RSF/month",ROUND('Offer 1 Assumptions'!M8*'Offer 1 Assumptions'!$C$3,2),IF('Offer 1 Assumptions'!M9="$/month total",ROUND('Offer 1 Assumptions'!M8,2),"Unavailable"))))</x:f>
        <x:v>25000</x:v>
      </x:c>
      <x:c r="N8" s="12" t="n">
        <x:f>IF(OR(NOT(ISNUMBER('Offer 1 Assumptions'!N8)),NOT(ISNUMBER('Offer 1 Assumptions'!$C$3)),'Offer 1 Assumptions'!$C$3&lt;=0),"Unavailable",IF('Offer 1 Assumptions'!N9="$/RSF/year",ROUND('Offer 1 Assumptions'!N8*'Offer 1 Assumptions'!$C$3/12,2),IF('Offer 1 Assumptions'!N9="$/RSF/month",ROUND('Offer 1 Assumptions'!N8*'Offer 1 Assumptions'!$C$3,2),IF('Offer 1 Assumptions'!N9="$/month total",ROUND('Offer 1 Assumptions'!N8,2),"Unavailable"))))</x:f>
        <x:v>25000</x:v>
      </x:c>
      <x:c r="O8" s="12" t="n">
        <x:f>IF(OR(NOT(ISNUMBER('Offer 1 Assumptions'!O8)),NOT(ISNUMBER('Offer 1 Assumptions'!$C$3)),'Offer 1 Assumptions'!$C$3&lt;=0),"Unavailable",IF('Offer 1 Assumptions'!O9="$/RSF/year",ROUND('Offer 1 Assumptions'!O8*'Offer 1 Assumptions'!$C$3/12,2),IF('Offer 1 Assumptions'!O9="$/RSF/month",ROUND('Offer 1 Assumptions'!O8*'Offer 1 Assumptions'!$C$3,2),IF('Offer 1 Assumptions'!O9="$/month total",ROUND('Offer 1 Assumptions'!O8,2),"Unavailable"))))</x:f>
        <x:v>25000</x:v>
      </x:c>
      <x:c r="P8" s="12" t="n">
        <x:f>IF(OR(NOT(ISNUMBER('Offer 1 Assumptions'!P8)),NOT(ISNUMBER('Offer 1 Assumptions'!$C$3)),'Offer 1 Assumptions'!$C$3&lt;=0),"Unavailable",IF('Offer 1 Assumptions'!P9="$/RSF/year",ROUND('Offer 1 Assumptions'!P8*'Offer 1 Assumptions'!$C$3/12,2),IF('Offer 1 Assumptions'!P9="$/RSF/month",ROUND('Offer 1 Assumptions'!P8*'Offer 1 Assumptions'!$C$3,2),IF('Offer 1 Assumptions'!P9="$/month total",ROUND('Offer 1 Assumptions'!P8,2),"Unavailable"))))</x:f>
        <x:v>25750</x:v>
      </x:c>
      <x:c r="Q8" s="12" t="n">
        <x:f>IF(OR(NOT(ISNUMBER('Offer 1 Assumptions'!Q8)),NOT(ISNUMBER('Offer 1 Assumptions'!$C$3)),'Offer 1 Assumptions'!$C$3&lt;=0),"Unavailable",IF('Offer 1 Assumptions'!Q9="$/RSF/year",ROUND('Offer 1 Assumptions'!Q8*'Offer 1 Assumptions'!$C$3/12,2),IF('Offer 1 Assumptions'!Q9="$/RSF/month",ROUND('Offer 1 Assumptions'!Q8*'Offer 1 Assumptions'!$C$3,2),IF('Offer 1 Assumptions'!Q9="$/month total",ROUND('Offer 1 Assumptions'!Q8,2),"Unavailable"))))</x:f>
        <x:v>25750</x:v>
      </x:c>
      <x:c r="R8" s="12" t="n">
        <x:f>IF(OR(NOT(ISNUMBER('Offer 1 Assumptions'!R8)),NOT(ISNUMBER('Offer 1 Assumptions'!$C$3)),'Offer 1 Assumptions'!$C$3&lt;=0),"Unavailable",IF('Offer 1 Assumptions'!R9="$/RSF/year",ROUND('Offer 1 Assumptions'!R8*'Offer 1 Assumptions'!$C$3/12,2),IF('Offer 1 Assumptions'!R9="$/RSF/month",ROUND('Offer 1 Assumptions'!R8*'Offer 1 Assumptions'!$C$3,2),IF('Offer 1 Assumptions'!R9="$/month total",ROUND('Offer 1 Assumptions'!R8,2),"Unavailable"))))</x:f>
        <x:v>25750</x:v>
      </x:c>
      <x:c r="S8" s="12" t="n">
        <x:f>IF(OR(NOT(ISNUMBER('Offer 1 Assumptions'!S8)),NOT(ISNUMBER('Offer 1 Assumptions'!$C$3)),'Offer 1 Assumptions'!$C$3&lt;=0),"Unavailable",IF('Offer 1 Assumptions'!S9="$/RSF/year",ROUND('Offer 1 Assumptions'!S8*'Offer 1 Assumptions'!$C$3/12,2),IF('Offer 1 Assumptions'!S9="$/RSF/month",ROUND('Offer 1 Assumptions'!S8*'Offer 1 Assumptions'!$C$3,2),IF('Offer 1 Assumptions'!S9="$/month total",ROUND('Offer 1 Assumptions'!S8,2),"Unavailable"))))</x:f>
        <x:v>25750</x:v>
      </x:c>
      <x:c r="T8" s="12" t="n">
        <x:f>IF(OR(NOT(ISNUMBER('Offer 1 Assumptions'!T8)),NOT(ISNUMBER('Offer 1 Assumptions'!$C$3)),'Offer 1 Assumptions'!$C$3&lt;=0),"Unavailable",IF('Offer 1 Assumptions'!T9="$/RSF/year",ROUND('Offer 1 Assumptions'!T8*'Offer 1 Assumptions'!$C$3/12,2),IF('Offer 1 Assumptions'!T9="$/RSF/month",ROUND('Offer 1 Assumptions'!T8*'Offer 1 Assumptions'!$C$3,2),IF('Offer 1 Assumptions'!T9="$/month total",ROUND('Offer 1 Assumptions'!T8,2),"Unavailable"))))</x:f>
        <x:v>25750</x:v>
      </x:c>
      <x:c r="U8" s="12" t="n">
        <x:f>IF(OR(NOT(ISNUMBER('Offer 1 Assumptions'!U8)),NOT(ISNUMBER('Offer 1 Assumptions'!$C$3)),'Offer 1 Assumptions'!$C$3&lt;=0),"Unavailable",IF('Offer 1 Assumptions'!U9="$/RSF/year",ROUND('Offer 1 Assumptions'!U8*'Offer 1 Assumptions'!$C$3/12,2),IF('Offer 1 Assumptions'!U9="$/RSF/month",ROUND('Offer 1 Assumptions'!U8*'Offer 1 Assumptions'!$C$3,2),IF('Offer 1 Assumptions'!U9="$/month total",ROUND('Offer 1 Assumptions'!U8,2),"Unavailable"))))</x:f>
        <x:v>25750</x:v>
      </x:c>
      <x:c r="V8" s="12" t="n">
        <x:f>IF(OR(NOT(ISNUMBER('Offer 1 Assumptions'!V8)),NOT(ISNUMBER('Offer 1 Assumptions'!$C$3)),'Offer 1 Assumptions'!$C$3&lt;=0),"Unavailable",IF('Offer 1 Assumptions'!V9="$/RSF/year",ROUND('Offer 1 Assumptions'!V8*'Offer 1 Assumptions'!$C$3/12,2),IF('Offer 1 Assumptions'!V9="$/RSF/month",ROUND('Offer 1 Assumptions'!V8*'Offer 1 Assumptions'!$C$3,2),IF('Offer 1 Assumptions'!V9="$/month total",ROUND('Offer 1 Assumptions'!V8,2),"Unavailable"))))</x:f>
        <x:v>25750</x:v>
      </x:c>
      <x:c r="W8" s="12" t="n">
        <x:f>IF(OR(NOT(ISNUMBER('Offer 1 Assumptions'!W8)),NOT(ISNUMBER('Offer 1 Assumptions'!$C$3)),'Offer 1 Assumptions'!$C$3&lt;=0),"Unavailable",IF('Offer 1 Assumptions'!W9="$/RSF/year",ROUND('Offer 1 Assumptions'!W8*'Offer 1 Assumptions'!$C$3/12,2),IF('Offer 1 Assumptions'!W9="$/RSF/month",ROUND('Offer 1 Assumptions'!W8*'Offer 1 Assumptions'!$C$3,2),IF('Offer 1 Assumptions'!W9="$/month total",ROUND('Offer 1 Assumptions'!W8,2),"Unavailable"))))</x:f>
        <x:v>25750</x:v>
      </x:c>
      <x:c r="X8" s="12" t="n">
        <x:f>IF(OR(NOT(ISNUMBER('Offer 1 Assumptions'!X8)),NOT(ISNUMBER('Offer 1 Assumptions'!$C$3)),'Offer 1 Assumptions'!$C$3&lt;=0),"Unavailable",IF('Offer 1 Assumptions'!X9="$/RSF/year",ROUND('Offer 1 Assumptions'!X8*'Offer 1 Assumptions'!$C$3/12,2),IF('Offer 1 Assumptions'!X9="$/RSF/month",ROUND('Offer 1 Assumptions'!X8*'Offer 1 Assumptions'!$C$3,2),IF('Offer 1 Assumptions'!X9="$/month total",ROUND('Offer 1 Assumptions'!X8,2),"Unavailable"))))</x:f>
        <x:v>25750</x:v>
      </x:c>
      <x:c r="Y8" s="12" t="n">
        <x:f>IF(OR(NOT(ISNUMBER('Offer 1 Assumptions'!Y8)),NOT(ISNUMBER('Offer 1 Assumptions'!$C$3)),'Offer 1 Assumptions'!$C$3&lt;=0),"Unavailable",IF('Offer 1 Assumptions'!Y9="$/RSF/year",ROUND('Offer 1 Assumptions'!Y8*'Offer 1 Assumptions'!$C$3/12,2),IF('Offer 1 Assumptions'!Y9="$/RSF/month",ROUND('Offer 1 Assumptions'!Y8*'Offer 1 Assumptions'!$C$3,2),IF('Offer 1 Assumptions'!Y9="$/month total",ROUND('Offer 1 Assumptions'!Y8,2),"Unavailable"))))</x:f>
        <x:v>25750</x:v>
      </x:c>
      <x:c r="Z8" s="12" t="n">
        <x:f>IF(OR(NOT(ISNUMBER('Offer 1 Assumptions'!Z8)),NOT(ISNUMBER('Offer 1 Assumptions'!$C$3)),'Offer 1 Assumptions'!$C$3&lt;=0),"Unavailable",IF('Offer 1 Assumptions'!Z9="$/RSF/year",ROUND('Offer 1 Assumptions'!Z8*'Offer 1 Assumptions'!$C$3/12,2),IF('Offer 1 Assumptions'!Z9="$/RSF/month",ROUND('Offer 1 Assumptions'!Z8*'Offer 1 Assumptions'!$C$3,2),IF('Offer 1 Assumptions'!Z9="$/month total",ROUND('Offer 1 Assumptions'!Z8,2),"Unavailable"))))</x:f>
        <x:v>25750</x:v>
      </x:c>
      <x:c r="AA8" s="12" t="n">
        <x:f>IF(OR(NOT(ISNUMBER('Offer 1 Assumptions'!AA8)),NOT(ISNUMBER('Offer 1 Assumptions'!$C$3)),'Offer 1 Assumptions'!$C$3&lt;=0),"Unavailable",IF('Offer 1 Assumptions'!AA9="$/RSF/year",ROUND('Offer 1 Assumptions'!AA8*'Offer 1 Assumptions'!$C$3/12,2),IF('Offer 1 Assumptions'!AA9="$/RSF/month",ROUND('Offer 1 Assumptions'!AA8*'Offer 1 Assumptions'!$C$3,2),IF('Offer 1 Assumptions'!AA9="$/month total",ROUND('Offer 1 Assumptions'!AA8,2),"Unavailable"))))</x:f>
        <x:v>25750</x:v>
      </x:c>
      <x:c r="AB8" s="12" t="n">
        <x:f>IF(OR(NOT(ISNUMBER('Offer 1 Assumptions'!AB8)),NOT(ISNUMBER('Offer 1 Assumptions'!$C$3)),'Offer 1 Assumptions'!$C$3&lt;=0),"Unavailable",IF('Offer 1 Assumptions'!AB9="$/RSF/year",ROUND('Offer 1 Assumptions'!AB8*'Offer 1 Assumptions'!$C$3/12,2),IF('Offer 1 Assumptions'!AB9="$/RSF/month",ROUND('Offer 1 Assumptions'!AB8*'Offer 1 Assumptions'!$C$3,2),IF('Offer 1 Assumptions'!AB9="$/month total",ROUND('Offer 1 Assumptions'!AB8,2),"Unavailable"))))</x:f>
        <x:v>26522.5</x:v>
      </x:c>
      <x:c r="AC8" s="12" t="n">
        <x:f>IF(OR(NOT(ISNUMBER('Offer 1 Assumptions'!AC8)),NOT(ISNUMBER('Offer 1 Assumptions'!$C$3)),'Offer 1 Assumptions'!$C$3&lt;=0),"Unavailable",IF('Offer 1 Assumptions'!AC9="$/RSF/year",ROUND('Offer 1 Assumptions'!AC8*'Offer 1 Assumptions'!$C$3/12,2),IF('Offer 1 Assumptions'!AC9="$/RSF/month",ROUND('Offer 1 Assumptions'!AC8*'Offer 1 Assumptions'!$C$3,2),IF('Offer 1 Assumptions'!AC9="$/month total",ROUND('Offer 1 Assumptions'!AC8,2),"Unavailable"))))</x:f>
        <x:v>26522.5</x:v>
      </x:c>
      <x:c r="AD8" s="12" t="n">
        <x:f>IF(OR(NOT(ISNUMBER('Offer 1 Assumptions'!AD8)),NOT(ISNUMBER('Offer 1 Assumptions'!$C$3)),'Offer 1 Assumptions'!$C$3&lt;=0),"Unavailable",IF('Offer 1 Assumptions'!AD9="$/RSF/year",ROUND('Offer 1 Assumptions'!AD8*'Offer 1 Assumptions'!$C$3/12,2),IF('Offer 1 Assumptions'!AD9="$/RSF/month",ROUND('Offer 1 Assumptions'!AD8*'Offer 1 Assumptions'!$C$3,2),IF('Offer 1 Assumptions'!AD9="$/month total",ROUND('Offer 1 Assumptions'!AD8,2),"Unavailable"))))</x:f>
        <x:v>26522.5</x:v>
      </x:c>
      <x:c r="AE8" s="12" t="n">
        <x:f>IF(OR(NOT(ISNUMBER('Offer 1 Assumptions'!AE8)),NOT(ISNUMBER('Offer 1 Assumptions'!$C$3)),'Offer 1 Assumptions'!$C$3&lt;=0),"Unavailable",IF('Offer 1 Assumptions'!AE9="$/RSF/year",ROUND('Offer 1 Assumptions'!AE8*'Offer 1 Assumptions'!$C$3/12,2),IF('Offer 1 Assumptions'!AE9="$/RSF/month",ROUND('Offer 1 Assumptions'!AE8*'Offer 1 Assumptions'!$C$3,2),IF('Offer 1 Assumptions'!AE9="$/month total",ROUND('Offer 1 Assumptions'!AE8,2),"Unavailable"))))</x:f>
        <x:v>26522.5</x:v>
      </x:c>
      <x:c r="AF8" s="12" t="n">
        <x:f>IF(OR(NOT(ISNUMBER('Offer 1 Assumptions'!AF8)),NOT(ISNUMBER('Offer 1 Assumptions'!$C$3)),'Offer 1 Assumptions'!$C$3&lt;=0),"Unavailable",IF('Offer 1 Assumptions'!AF9="$/RSF/year",ROUND('Offer 1 Assumptions'!AF8*'Offer 1 Assumptions'!$C$3/12,2),IF('Offer 1 Assumptions'!AF9="$/RSF/month",ROUND('Offer 1 Assumptions'!AF8*'Offer 1 Assumptions'!$C$3,2),IF('Offer 1 Assumptions'!AF9="$/month total",ROUND('Offer 1 Assumptions'!AF8,2),"Unavailable"))))</x:f>
        <x:v>26522.5</x:v>
      </x:c>
      <x:c r="AG8" s="12" t="n">
        <x:f>IF(OR(NOT(ISNUMBER('Offer 1 Assumptions'!AG8)),NOT(ISNUMBER('Offer 1 Assumptions'!$C$3)),'Offer 1 Assumptions'!$C$3&lt;=0),"Unavailable",IF('Offer 1 Assumptions'!AG9="$/RSF/year",ROUND('Offer 1 Assumptions'!AG8*'Offer 1 Assumptions'!$C$3/12,2),IF('Offer 1 Assumptions'!AG9="$/RSF/month",ROUND('Offer 1 Assumptions'!AG8*'Offer 1 Assumptions'!$C$3,2),IF('Offer 1 Assumptions'!AG9="$/month total",ROUND('Offer 1 Assumptions'!AG8,2),"Unavailable"))))</x:f>
        <x:v>26522.5</x:v>
      </x:c>
      <x:c r="AH8" s="12" t="n">
        <x:f>IF(OR(NOT(ISNUMBER('Offer 1 Assumptions'!AH8)),NOT(ISNUMBER('Offer 1 Assumptions'!$C$3)),'Offer 1 Assumptions'!$C$3&lt;=0),"Unavailable",IF('Offer 1 Assumptions'!AH9="$/RSF/year",ROUND('Offer 1 Assumptions'!AH8*'Offer 1 Assumptions'!$C$3/12,2),IF('Offer 1 Assumptions'!AH9="$/RSF/month",ROUND('Offer 1 Assumptions'!AH8*'Offer 1 Assumptions'!$C$3,2),IF('Offer 1 Assumptions'!AH9="$/month total",ROUND('Offer 1 Assumptions'!AH8,2),"Unavailable"))))</x:f>
        <x:v>26522.5</x:v>
      </x:c>
      <x:c r="AI8" s="12" t="n">
        <x:f>IF(OR(NOT(ISNUMBER('Offer 1 Assumptions'!AI8)),NOT(ISNUMBER('Offer 1 Assumptions'!$C$3)),'Offer 1 Assumptions'!$C$3&lt;=0),"Unavailable",IF('Offer 1 Assumptions'!AI9="$/RSF/year",ROUND('Offer 1 Assumptions'!AI8*'Offer 1 Assumptions'!$C$3/12,2),IF('Offer 1 Assumptions'!AI9="$/RSF/month",ROUND('Offer 1 Assumptions'!AI8*'Offer 1 Assumptions'!$C$3,2),IF('Offer 1 Assumptions'!AI9="$/month total",ROUND('Offer 1 Assumptions'!AI8,2),"Unavailable"))))</x:f>
        <x:v>26522.5</x:v>
      </x:c>
      <x:c r="AJ8" s="12" t="n">
        <x:f>IF(OR(NOT(ISNUMBER('Offer 1 Assumptions'!AJ8)),NOT(ISNUMBER('Offer 1 Assumptions'!$C$3)),'Offer 1 Assumptions'!$C$3&lt;=0),"Unavailable",IF('Offer 1 Assumptions'!AJ9="$/RSF/year",ROUND('Offer 1 Assumptions'!AJ8*'Offer 1 Assumptions'!$C$3/12,2),IF('Offer 1 Assumptions'!AJ9="$/RSF/month",ROUND('Offer 1 Assumptions'!AJ8*'Offer 1 Assumptions'!$C$3,2),IF('Offer 1 Assumptions'!AJ9="$/month total",ROUND('Offer 1 Assumptions'!AJ8,2),"Unavailable"))))</x:f>
        <x:v>26522.5</x:v>
      </x:c>
      <x:c r="AK8" s="12" t="n">
        <x:f>IF(OR(NOT(ISNUMBER('Offer 1 Assumptions'!AK8)),NOT(ISNUMBER('Offer 1 Assumptions'!$C$3)),'Offer 1 Assumptions'!$C$3&lt;=0),"Unavailable",IF('Offer 1 Assumptions'!AK9="$/RSF/year",ROUND('Offer 1 Assumptions'!AK8*'Offer 1 Assumptions'!$C$3/12,2),IF('Offer 1 Assumptions'!AK9="$/RSF/month",ROUND('Offer 1 Assumptions'!AK8*'Offer 1 Assumptions'!$C$3,2),IF('Offer 1 Assumptions'!AK9="$/month total",ROUND('Offer 1 Assumptions'!AK8,2),"Unavailable"))))</x:f>
        <x:v>26522.5</x:v>
      </x:c>
      <x:c r="AL8" s="12" t="n">
        <x:f>IF(OR(NOT(ISNUMBER('Offer 1 Assumptions'!AL8)),NOT(ISNUMBER('Offer 1 Assumptions'!$C$3)),'Offer 1 Assumptions'!$C$3&lt;=0),"Unavailable",IF('Offer 1 Assumptions'!AL9="$/RSF/year",ROUND('Offer 1 Assumptions'!AL8*'Offer 1 Assumptions'!$C$3/12,2),IF('Offer 1 Assumptions'!AL9="$/RSF/month",ROUND('Offer 1 Assumptions'!AL8*'Offer 1 Assumptions'!$C$3,2),IF('Offer 1 Assumptions'!AL9="$/month total",ROUND('Offer 1 Assumptions'!AL8,2),"Unavailable"))))</x:f>
        <x:v>26522.5</x:v>
      </x:c>
      <x:c r="AM8" s="12" t="n">
        <x:f>IF(OR(NOT(ISNUMBER('Offer 1 Assumptions'!AM8)),NOT(ISNUMBER('Offer 1 Assumptions'!$C$3)),'Offer 1 Assumptions'!$C$3&lt;=0),"Unavailable",IF('Offer 1 Assumptions'!AM9="$/RSF/year",ROUND('Offer 1 Assumptions'!AM8*'Offer 1 Assumptions'!$C$3/12,2),IF('Offer 1 Assumptions'!AM9="$/RSF/month",ROUND('Offer 1 Assumptions'!AM8*'Offer 1 Assumptions'!$C$3,2),IF('Offer 1 Assumptions'!AM9="$/month total",ROUND('Offer 1 Assumptions'!AM8,2),"Unavailable"))))</x:f>
        <x:v>26522.5</x:v>
      </x:c>
      <x:c r="AN8" s="11" t="n">
        <x:f>IF(COUNT(C8:AM8)=COLUMNS(C8:AM8),SUM(C8:AM8),"Unavailable")</x:f>
        <x:v>927270</x:v>
      </x:c>
    </x:row>
    <x:row r="9" ht="22" customHeight="1">
      <x:c r="A9" s="1"/>
      <x:c r="B9" s="1" t="str">
        <x:v>Base rent waived</x:v>
      </x:c>
      <x:c r="C9" s="12" t="n">
        <x:f>IF(OR(NOT(ISNUMBER(C8)),NOT(ISNUMBER('Offer 1 Assumptions'!C14)),'Offer 1 Assumptions'!C14&lt;0,'Offer 1 Assumptions'!C14&gt;1),"Unavailable",ROUND(C8*'Offer 1 Assumptions'!C14,2))</x:f>
        <x:v>0</x:v>
      </x:c>
      <x:c r="D9" s="12" t="n">
        <x:f>IF(OR(NOT(ISNUMBER(D8)),NOT(ISNUMBER('Offer 1 Assumptions'!D14)),'Offer 1 Assumptions'!D14&lt;0,'Offer 1 Assumptions'!D14&gt;1),"Unavailable",ROUND(D8*'Offer 1 Assumptions'!D14,2))</x:f>
        <x:v>25000</x:v>
      </x:c>
      <x:c r="E9" s="12" t="n">
        <x:f>IF(OR(NOT(ISNUMBER(E8)),NOT(ISNUMBER('Offer 1 Assumptions'!E14)),'Offer 1 Assumptions'!E14&lt;0,'Offer 1 Assumptions'!E14&gt;1),"Unavailable",ROUND(E8*'Offer 1 Assumptions'!E14,2))</x:f>
        <x:v>25000</x:v>
      </x:c>
      <x:c r="F9" s="12" t="n">
        <x:f>IF(OR(NOT(ISNUMBER(F8)),NOT(ISNUMBER('Offer 1 Assumptions'!F14)),'Offer 1 Assumptions'!F14&lt;0,'Offer 1 Assumptions'!F14&gt;1),"Unavailable",ROUND(F8*'Offer 1 Assumptions'!F14,2))</x:f>
        <x:v>25000</x:v>
      </x:c>
      <x:c r="G9" s="12" t="n">
        <x:f>IF(OR(NOT(ISNUMBER(G8)),NOT(ISNUMBER('Offer 1 Assumptions'!G14)),'Offer 1 Assumptions'!G14&lt;0,'Offer 1 Assumptions'!G14&gt;1),"Unavailable",ROUND(G8*'Offer 1 Assumptions'!G14,2))</x:f>
        <x:v>0</x:v>
      </x:c>
      <x:c r="H9" s="12" t="n">
        <x:f>IF(OR(NOT(ISNUMBER(H8)),NOT(ISNUMBER('Offer 1 Assumptions'!H14)),'Offer 1 Assumptions'!H14&lt;0,'Offer 1 Assumptions'!H14&gt;1),"Unavailable",ROUND(H8*'Offer 1 Assumptions'!H14,2))</x:f>
        <x:v>0</x:v>
      </x:c>
      <x:c r="I9" s="12" t="n">
        <x:f>IF(OR(NOT(ISNUMBER(I8)),NOT(ISNUMBER('Offer 1 Assumptions'!I14)),'Offer 1 Assumptions'!I14&lt;0,'Offer 1 Assumptions'!I14&gt;1),"Unavailable",ROUND(I8*'Offer 1 Assumptions'!I14,2))</x:f>
        <x:v>0</x:v>
      </x:c>
      <x:c r="J9" s="12" t="n">
        <x:f>IF(OR(NOT(ISNUMBER(J8)),NOT(ISNUMBER('Offer 1 Assumptions'!J14)),'Offer 1 Assumptions'!J14&lt;0,'Offer 1 Assumptions'!J14&gt;1),"Unavailable",ROUND(J8*'Offer 1 Assumptions'!J14,2))</x:f>
        <x:v>0</x:v>
      </x:c>
      <x:c r="K9" s="12" t="n">
        <x:f>IF(OR(NOT(ISNUMBER(K8)),NOT(ISNUMBER('Offer 1 Assumptions'!K14)),'Offer 1 Assumptions'!K14&lt;0,'Offer 1 Assumptions'!K14&gt;1),"Unavailable",ROUND(K8*'Offer 1 Assumptions'!K14,2))</x:f>
        <x:v>0</x:v>
      </x:c>
      <x:c r="L9" s="12" t="n">
        <x:f>IF(OR(NOT(ISNUMBER(L8)),NOT(ISNUMBER('Offer 1 Assumptions'!L14)),'Offer 1 Assumptions'!L14&lt;0,'Offer 1 Assumptions'!L14&gt;1),"Unavailable",ROUND(L8*'Offer 1 Assumptions'!L14,2))</x:f>
        <x:v>0</x:v>
      </x:c>
      <x:c r="M9" s="12" t="n">
        <x:f>IF(OR(NOT(ISNUMBER(M8)),NOT(ISNUMBER('Offer 1 Assumptions'!M14)),'Offer 1 Assumptions'!M14&lt;0,'Offer 1 Assumptions'!M14&gt;1),"Unavailable",ROUND(M8*'Offer 1 Assumptions'!M14,2))</x:f>
        <x:v>0</x:v>
      </x:c>
      <x:c r="N9" s="12" t="n">
        <x:f>IF(OR(NOT(ISNUMBER(N8)),NOT(ISNUMBER('Offer 1 Assumptions'!N14)),'Offer 1 Assumptions'!N14&lt;0,'Offer 1 Assumptions'!N14&gt;1),"Unavailable",ROUND(N8*'Offer 1 Assumptions'!N14,2))</x:f>
        <x:v>0</x:v>
      </x:c>
      <x:c r="O9" s="12" t="n">
        <x:f>IF(OR(NOT(ISNUMBER(O8)),NOT(ISNUMBER('Offer 1 Assumptions'!O14)),'Offer 1 Assumptions'!O14&lt;0,'Offer 1 Assumptions'!O14&gt;1),"Unavailable",ROUND(O8*'Offer 1 Assumptions'!O14,2))</x:f>
        <x:v>0</x:v>
      </x:c>
      <x:c r="P9" s="12" t="n">
        <x:f>IF(OR(NOT(ISNUMBER(P8)),NOT(ISNUMBER('Offer 1 Assumptions'!P14)),'Offer 1 Assumptions'!P14&lt;0,'Offer 1 Assumptions'!P14&gt;1),"Unavailable",ROUND(P8*'Offer 1 Assumptions'!P14,2))</x:f>
        <x:v>0</x:v>
      </x:c>
      <x:c r="Q9" s="12" t="n">
        <x:f>IF(OR(NOT(ISNUMBER(Q8)),NOT(ISNUMBER('Offer 1 Assumptions'!Q14)),'Offer 1 Assumptions'!Q14&lt;0,'Offer 1 Assumptions'!Q14&gt;1),"Unavailable",ROUND(Q8*'Offer 1 Assumptions'!Q14,2))</x:f>
        <x:v>0</x:v>
      </x:c>
      <x:c r="R9" s="12" t="n">
        <x:f>IF(OR(NOT(ISNUMBER(R8)),NOT(ISNUMBER('Offer 1 Assumptions'!R14)),'Offer 1 Assumptions'!R14&lt;0,'Offer 1 Assumptions'!R14&gt;1),"Unavailable",ROUND(R8*'Offer 1 Assumptions'!R14,2))</x:f>
        <x:v>0</x:v>
      </x:c>
      <x:c r="S9" s="12" t="n">
        <x:f>IF(OR(NOT(ISNUMBER(S8)),NOT(ISNUMBER('Offer 1 Assumptions'!S14)),'Offer 1 Assumptions'!S14&lt;0,'Offer 1 Assumptions'!S14&gt;1),"Unavailable",ROUND(S8*'Offer 1 Assumptions'!S14,2))</x:f>
        <x:v>0</x:v>
      </x:c>
      <x:c r="T9" s="12" t="n">
        <x:f>IF(OR(NOT(ISNUMBER(T8)),NOT(ISNUMBER('Offer 1 Assumptions'!T14)),'Offer 1 Assumptions'!T14&lt;0,'Offer 1 Assumptions'!T14&gt;1),"Unavailable",ROUND(T8*'Offer 1 Assumptions'!T14,2))</x:f>
        <x:v>0</x:v>
      </x:c>
      <x:c r="U9" s="12" t="n">
        <x:f>IF(OR(NOT(ISNUMBER(U8)),NOT(ISNUMBER('Offer 1 Assumptions'!U14)),'Offer 1 Assumptions'!U14&lt;0,'Offer 1 Assumptions'!U14&gt;1),"Unavailable",ROUND(U8*'Offer 1 Assumptions'!U14,2))</x:f>
        <x:v>0</x:v>
      </x:c>
      <x:c r="V9" s="12" t="n">
        <x:f>IF(OR(NOT(ISNUMBER(V8)),NOT(ISNUMBER('Offer 1 Assumptions'!V14)),'Offer 1 Assumptions'!V14&lt;0,'Offer 1 Assumptions'!V14&gt;1),"Unavailable",ROUND(V8*'Offer 1 Assumptions'!V14,2))</x:f>
        <x:v>0</x:v>
      </x:c>
      <x:c r="W9" s="12" t="n">
        <x:f>IF(OR(NOT(ISNUMBER(W8)),NOT(ISNUMBER('Offer 1 Assumptions'!W14)),'Offer 1 Assumptions'!W14&lt;0,'Offer 1 Assumptions'!W14&gt;1),"Unavailable",ROUND(W8*'Offer 1 Assumptions'!W14,2))</x:f>
        <x:v>0</x:v>
      </x:c>
      <x:c r="X9" s="12" t="n">
        <x:f>IF(OR(NOT(ISNUMBER(X8)),NOT(ISNUMBER('Offer 1 Assumptions'!X14)),'Offer 1 Assumptions'!X14&lt;0,'Offer 1 Assumptions'!X14&gt;1),"Unavailable",ROUND(X8*'Offer 1 Assumptions'!X14,2))</x:f>
        <x:v>0</x:v>
      </x:c>
      <x:c r="Y9" s="12" t="n">
        <x:f>IF(OR(NOT(ISNUMBER(Y8)),NOT(ISNUMBER('Offer 1 Assumptions'!Y14)),'Offer 1 Assumptions'!Y14&lt;0,'Offer 1 Assumptions'!Y14&gt;1),"Unavailable",ROUND(Y8*'Offer 1 Assumptions'!Y14,2))</x:f>
        <x:v>0</x:v>
      </x:c>
      <x:c r="Z9" s="12" t="n">
        <x:f>IF(OR(NOT(ISNUMBER(Z8)),NOT(ISNUMBER('Offer 1 Assumptions'!Z14)),'Offer 1 Assumptions'!Z14&lt;0,'Offer 1 Assumptions'!Z14&gt;1),"Unavailable",ROUND(Z8*'Offer 1 Assumptions'!Z14,2))</x:f>
        <x:v>0</x:v>
      </x:c>
      <x:c r="AA9" s="12" t="n">
        <x:f>IF(OR(NOT(ISNUMBER(AA8)),NOT(ISNUMBER('Offer 1 Assumptions'!AA14)),'Offer 1 Assumptions'!AA14&lt;0,'Offer 1 Assumptions'!AA14&gt;1),"Unavailable",ROUND(AA8*'Offer 1 Assumptions'!AA14,2))</x:f>
        <x:v>0</x:v>
      </x:c>
      <x:c r="AB9" s="12" t="n">
        <x:f>IF(OR(NOT(ISNUMBER(AB8)),NOT(ISNUMBER('Offer 1 Assumptions'!AB14)),'Offer 1 Assumptions'!AB14&lt;0,'Offer 1 Assumptions'!AB14&gt;1),"Unavailable",ROUND(AB8*'Offer 1 Assumptions'!AB14,2))</x:f>
        <x:v>0</x:v>
      </x:c>
      <x:c r="AC9" s="12" t="n">
        <x:f>IF(OR(NOT(ISNUMBER(AC8)),NOT(ISNUMBER('Offer 1 Assumptions'!AC14)),'Offer 1 Assumptions'!AC14&lt;0,'Offer 1 Assumptions'!AC14&gt;1),"Unavailable",ROUND(AC8*'Offer 1 Assumptions'!AC14,2))</x:f>
        <x:v>0</x:v>
      </x:c>
      <x:c r="AD9" s="12" t="n">
        <x:f>IF(OR(NOT(ISNUMBER(AD8)),NOT(ISNUMBER('Offer 1 Assumptions'!AD14)),'Offer 1 Assumptions'!AD14&lt;0,'Offer 1 Assumptions'!AD14&gt;1),"Unavailable",ROUND(AD8*'Offer 1 Assumptions'!AD14,2))</x:f>
        <x:v>0</x:v>
      </x:c>
      <x:c r="AE9" s="12" t="n">
        <x:f>IF(OR(NOT(ISNUMBER(AE8)),NOT(ISNUMBER('Offer 1 Assumptions'!AE14)),'Offer 1 Assumptions'!AE14&lt;0,'Offer 1 Assumptions'!AE14&gt;1),"Unavailable",ROUND(AE8*'Offer 1 Assumptions'!AE14,2))</x:f>
        <x:v>0</x:v>
      </x:c>
      <x:c r="AF9" s="12" t="n">
        <x:f>IF(OR(NOT(ISNUMBER(AF8)),NOT(ISNUMBER('Offer 1 Assumptions'!AF14)),'Offer 1 Assumptions'!AF14&lt;0,'Offer 1 Assumptions'!AF14&gt;1),"Unavailable",ROUND(AF8*'Offer 1 Assumptions'!AF14,2))</x:f>
        <x:v>0</x:v>
      </x:c>
      <x:c r="AG9" s="12" t="n">
        <x:f>IF(OR(NOT(ISNUMBER(AG8)),NOT(ISNUMBER('Offer 1 Assumptions'!AG14)),'Offer 1 Assumptions'!AG14&lt;0,'Offer 1 Assumptions'!AG14&gt;1),"Unavailable",ROUND(AG8*'Offer 1 Assumptions'!AG14,2))</x:f>
        <x:v>0</x:v>
      </x:c>
      <x:c r="AH9" s="12" t="n">
        <x:f>IF(OR(NOT(ISNUMBER(AH8)),NOT(ISNUMBER('Offer 1 Assumptions'!AH14)),'Offer 1 Assumptions'!AH14&lt;0,'Offer 1 Assumptions'!AH14&gt;1),"Unavailable",ROUND(AH8*'Offer 1 Assumptions'!AH14,2))</x:f>
        <x:v>0</x:v>
      </x:c>
      <x:c r="AI9" s="12" t="n">
        <x:f>IF(OR(NOT(ISNUMBER(AI8)),NOT(ISNUMBER('Offer 1 Assumptions'!AI14)),'Offer 1 Assumptions'!AI14&lt;0,'Offer 1 Assumptions'!AI14&gt;1),"Unavailable",ROUND(AI8*'Offer 1 Assumptions'!AI14,2))</x:f>
        <x:v>0</x:v>
      </x:c>
      <x:c r="AJ9" s="12" t="n">
        <x:f>IF(OR(NOT(ISNUMBER(AJ8)),NOT(ISNUMBER('Offer 1 Assumptions'!AJ14)),'Offer 1 Assumptions'!AJ14&lt;0,'Offer 1 Assumptions'!AJ14&gt;1),"Unavailable",ROUND(AJ8*'Offer 1 Assumptions'!AJ14,2))</x:f>
        <x:v>0</x:v>
      </x:c>
      <x:c r="AK9" s="12" t="n">
        <x:f>IF(OR(NOT(ISNUMBER(AK8)),NOT(ISNUMBER('Offer 1 Assumptions'!AK14)),'Offer 1 Assumptions'!AK14&lt;0,'Offer 1 Assumptions'!AK14&gt;1),"Unavailable",ROUND(AK8*'Offer 1 Assumptions'!AK14,2))</x:f>
        <x:v>0</x:v>
      </x:c>
      <x:c r="AL9" s="12" t="n">
        <x:f>IF(OR(NOT(ISNUMBER(AL8)),NOT(ISNUMBER('Offer 1 Assumptions'!AL14)),'Offer 1 Assumptions'!AL14&lt;0,'Offer 1 Assumptions'!AL14&gt;1),"Unavailable",ROUND(AL8*'Offer 1 Assumptions'!AL14,2))</x:f>
        <x:v>0</x:v>
      </x:c>
      <x:c r="AM9" s="12" t="n">
        <x:f>IF(OR(NOT(ISNUMBER(AM8)),NOT(ISNUMBER('Offer 1 Assumptions'!AM14)),'Offer 1 Assumptions'!AM14&lt;0,'Offer 1 Assumptions'!AM14&gt;1),"Unavailable",ROUND(AM8*'Offer 1 Assumptions'!AM14,2))</x:f>
        <x:v>0</x:v>
      </x:c>
      <x:c r="AN9" s="11" t="n">
        <x:f>IF(COUNT(C9:AM9)=COLUMNS(C9:AM9),SUM(C9:AM9),"Unavailable")</x:f>
        <x:v>75000</x:v>
      </x:c>
    </x:row>
    <x:row r="10" ht="22" customHeight="1">
      <x:c r="A10" s="1"/>
      <x:c r="B10" s="1" t="str">
        <x:v>Operating expenses</x:v>
      </x:c>
      <x:c r="C10" s="12" t="n">
        <x:f>IF(OR(NOT(ISNUMBER('Offer 1 Assumptions'!C10)),NOT(ISNUMBER('Offer 1 Assumptions'!$C$3)),'Offer 1 Assumptions'!$C$3&lt;=0),"Unavailable",IF('Offer 1 Assumptions'!C11="$/RSF/year",ROUND('Offer 1 Assumptions'!C10*'Offer 1 Assumptions'!$C$3/12,2),IF('Offer 1 Assumptions'!C11="$/RSF/month",ROUND('Offer 1 Assumptions'!C10*'Offer 1 Assumptions'!$C$3,2),IF('Offer 1 Assumptions'!C11="$/month total",ROUND('Offer 1 Assumptions'!C10,2),"Unavailable"))))</x:f>
        <x:v>0</x:v>
      </x:c>
      <x:c r="D10" s="12" t="n">
        <x:f>IF(OR(NOT(ISNUMBER('Offer 1 Assumptions'!D10)),NOT(ISNUMBER('Offer 1 Assumptions'!$C$3)),'Offer 1 Assumptions'!$C$3&lt;=0),"Unavailable",IF('Offer 1 Assumptions'!D11="$/RSF/year",ROUND('Offer 1 Assumptions'!D10*'Offer 1 Assumptions'!$C$3/12,2),IF('Offer 1 Assumptions'!D11="$/RSF/month",ROUND('Offer 1 Assumptions'!D10*'Offer 1 Assumptions'!$C$3,2),IF('Offer 1 Assumptions'!D11="$/month total",ROUND('Offer 1 Assumptions'!D10,2),"Unavailable"))))</x:f>
        <x:v>6666.67</x:v>
      </x:c>
      <x:c r="E10" s="12" t="n">
        <x:f>IF(OR(NOT(ISNUMBER('Offer 1 Assumptions'!E10)),NOT(ISNUMBER('Offer 1 Assumptions'!$C$3)),'Offer 1 Assumptions'!$C$3&lt;=0),"Unavailable",IF('Offer 1 Assumptions'!E11="$/RSF/year",ROUND('Offer 1 Assumptions'!E10*'Offer 1 Assumptions'!$C$3/12,2),IF('Offer 1 Assumptions'!E11="$/RSF/month",ROUND('Offer 1 Assumptions'!E10*'Offer 1 Assumptions'!$C$3,2),IF('Offer 1 Assumptions'!E11="$/month total",ROUND('Offer 1 Assumptions'!E10,2),"Unavailable"))))</x:f>
        <x:v>6666.67</x:v>
      </x:c>
      <x:c r="F10" s="12" t="n">
        <x:f>IF(OR(NOT(ISNUMBER('Offer 1 Assumptions'!F10)),NOT(ISNUMBER('Offer 1 Assumptions'!$C$3)),'Offer 1 Assumptions'!$C$3&lt;=0),"Unavailable",IF('Offer 1 Assumptions'!F11="$/RSF/year",ROUND('Offer 1 Assumptions'!F10*'Offer 1 Assumptions'!$C$3/12,2),IF('Offer 1 Assumptions'!F11="$/RSF/month",ROUND('Offer 1 Assumptions'!F10*'Offer 1 Assumptions'!$C$3,2),IF('Offer 1 Assumptions'!F11="$/month total",ROUND('Offer 1 Assumptions'!F10,2),"Unavailable"))))</x:f>
        <x:v>6666.67</x:v>
      </x:c>
      <x:c r="G10" s="12" t="n">
        <x:f>IF(OR(NOT(ISNUMBER('Offer 1 Assumptions'!G10)),NOT(ISNUMBER('Offer 1 Assumptions'!$C$3)),'Offer 1 Assumptions'!$C$3&lt;=0),"Unavailable",IF('Offer 1 Assumptions'!G11="$/RSF/year",ROUND('Offer 1 Assumptions'!G10*'Offer 1 Assumptions'!$C$3/12,2),IF('Offer 1 Assumptions'!G11="$/RSF/month",ROUND('Offer 1 Assumptions'!G10*'Offer 1 Assumptions'!$C$3,2),IF('Offer 1 Assumptions'!G11="$/month total",ROUND('Offer 1 Assumptions'!G10,2),"Unavailable"))))</x:f>
        <x:v>6666.67</x:v>
      </x:c>
      <x:c r="H10" s="12" t="n">
        <x:f>IF(OR(NOT(ISNUMBER('Offer 1 Assumptions'!H10)),NOT(ISNUMBER('Offer 1 Assumptions'!$C$3)),'Offer 1 Assumptions'!$C$3&lt;=0),"Unavailable",IF('Offer 1 Assumptions'!H11="$/RSF/year",ROUND('Offer 1 Assumptions'!H10*'Offer 1 Assumptions'!$C$3/12,2),IF('Offer 1 Assumptions'!H11="$/RSF/month",ROUND('Offer 1 Assumptions'!H10*'Offer 1 Assumptions'!$C$3,2),IF('Offer 1 Assumptions'!H11="$/month total",ROUND('Offer 1 Assumptions'!H10,2),"Unavailable"))))</x:f>
        <x:v>6666.67</x:v>
      </x:c>
      <x:c r="I10" s="12" t="n">
        <x:f>IF(OR(NOT(ISNUMBER('Offer 1 Assumptions'!I10)),NOT(ISNUMBER('Offer 1 Assumptions'!$C$3)),'Offer 1 Assumptions'!$C$3&lt;=0),"Unavailable",IF('Offer 1 Assumptions'!I11="$/RSF/year",ROUND('Offer 1 Assumptions'!I10*'Offer 1 Assumptions'!$C$3/12,2),IF('Offer 1 Assumptions'!I11="$/RSF/month",ROUND('Offer 1 Assumptions'!I10*'Offer 1 Assumptions'!$C$3,2),IF('Offer 1 Assumptions'!I11="$/month total",ROUND('Offer 1 Assumptions'!I10,2),"Unavailable"))))</x:f>
        <x:v>6666.67</x:v>
      </x:c>
      <x:c r="J10" s="12" t="n">
        <x:f>IF(OR(NOT(ISNUMBER('Offer 1 Assumptions'!J10)),NOT(ISNUMBER('Offer 1 Assumptions'!$C$3)),'Offer 1 Assumptions'!$C$3&lt;=0),"Unavailable",IF('Offer 1 Assumptions'!J11="$/RSF/year",ROUND('Offer 1 Assumptions'!J10*'Offer 1 Assumptions'!$C$3/12,2),IF('Offer 1 Assumptions'!J11="$/RSF/month",ROUND('Offer 1 Assumptions'!J10*'Offer 1 Assumptions'!$C$3,2),IF('Offer 1 Assumptions'!J11="$/month total",ROUND('Offer 1 Assumptions'!J10,2),"Unavailable"))))</x:f>
        <x:v>6666.67</x:v>
      </x:c>
      <x:c r="K10" s="12" t="n">
        <x:f>IF(OR(NOT(ISNUMBER('Offer 1 Assumptions'!K10)),NOT(ISNUMBER('Offer 1 Assumptions'!$C$3)),'Offer 1 Assumptions'!$C$3&lt;=0),"Unavailable",IF('Offer 1 Assumptions'!K11="$/RSF/year",ROUND('Offer 1 Assumptions'!K10*'Offer 1 Assumptions'!$C$3/12,2),IF('Offer 1 Assumptions'!K11="$/RSF/month",ROUND('Offer 1 Assumptions'!K10*'Offer 1 Assumptions'!$C$3,2),IF('Offer 1 Assumptions'!K11="$/month total",ROUND('Offer 1 Assumptions'!K10,2),"Unavailable"))))</x:f>
        <x:v>6666.67</x:v>
      </x:c>
      <x:c r="L10" s="12" t="n">
        <x:f>IF(OR(NOT(ISNUMBER('Offer 1 Assumptions'!L10)),NOT(ISNUMBER('Offer 1 Assumptions'!$C$3)),'Offer 1 Assumptions'!$C$3&lt;=0),"Unavailable",IF('Offer 1 Assumptions'!L11="$/RSF/year",ROUND('Offer 1 Assumptions'!L10*'Offer 1 Assumptions'!$C$3/12,2),IF('Offer 1 Assumptions'!L11="$/RSF/month",ROUND('Offer 1 Assumptions'!L10*'Offer 1 Assumptions'!$C$3,2),IF('Offer 1 Assumptions'!L11="$/month total",ROUND('Offer 1 Assumptions'!L10,2),"Unavailable"))))</x:f>
        <x:v>6666.67</x:v>
      </x:c>
      <x:c r="M10" s="12" t="n">
        <x:f>IF(OR(NOT(ISNUMBER('Offer 1 Assumptions'!M10)),NOT(ISNUMBER('Offer 1 Assumptions'!$C$3)),'Offer 1 Assumptions'!$C$3&lt;=0),"Unavailable",IF('Offer 1 Assumptions'!M11="$/RSF/year",ROUND('Offer 1 Assumptions'!M10*'Offer 1 Assumptions'!$C$3/12,2),IF('Offer 1 Assumptions'!M11="$/RSF/month",ROUND('Offer 1 Assumptions'!M10*'Offer 1 Assumptions'!$C$3,2),IF('Offer 1 Assumptions'!M11="$/month total",ROUND('Offer 1 Assumptions'!M10,2),"Unavailable"))))</x:f>
        <x:v>6666.67</x:v>
      </x:c>
      <x:c r="N10" s="12" t="n">
        <x:f>IF(OR(NOT(ISNUMBER('Offer 1 Assumptions'!N10)),NOT(ISNUMBER('Offer 1 Assumptions'!$C$3)),'Offer 1 Assumptions'!$C$3&lt;=0),"Unavailable",IF('Offer 1 Assumptions'!N11="$/RSF/year",ROUND('Offer 1 Assumptions'!N10*'Offer 1 Assumptions'!$C$3/12,2),IF('Offer 1 Assumptions'!N11="$/RSF/month",ROUND('Offer 1 Assumptions'!N10*'Offer 1 Assumptions'!$C$3,2),IF('Offer 1 Assumptions'!N11="$/month total",ROUND('Offer 1 Assumptions'!N10,2),"Unavailable"))))</x:f>
        <x:v>6666.67</x:v>
      </x:c>
      <x:c r="O10" s="12" t="n">
        <x:f>IF(OR(NOT(ISNUMBER('Offer 1 Assumptions'!O10)),NOT(ISNUMBER('Offer 1 Assumptions'!$C$3)),'Offer 1 Assumptions'!$C$3&lt;=0),"Unavailable",IF('Offer 1 Assumptions'!O11="$/RSF/year",ROUND('Offer 1 Assumptions'!O10*'Offer 1 Assumptions'!$C$3/12,2),IF('Offer 1 Assumptions'!O11="$/RSF/month",ROUND('Offer 1 Assumptions'!O10*'Offer 1 Assumptions'!$C$3,2),IF('Offer 1 Assumptions'!O11="$/month total",ROUND('Offer 1 Assumptions'!O10,2),"Unavailable"))))</x:f>
        <x:v>6666.67</x:v>
      </x:c>
      <x:c r="P10" s="12" t="n">
        <x:f>IF(OR(NOT(ISNUMBER('Offer 1 Assumptions'!P10)),NOT(ISNUMBER('Offer 1 Assumptions'!$C$3)),'Offer 1 Assumptions'!$C$3&lt;=0),"Unavailable",IF('Offer 1 Assumptions'!P11="$/RSF/year",ROUND('Offer 1 Assumptions'!P10*'Offer 1 Assumptions'!$C$3/12,2),IF('Offer 1 Assumptions'!P11="$/RSF/month",ROUND('Offer 1 Assumptions'!P10*'Offer 1 Assumptions'!$C$3,2),IF('Offer 1 Assumptions'!P11="$/month total",ROUND('Offer 1 Assumptions'!P10,2),"Unavailable"))))</x:f>
        <x:v>6866.67</x:v>
      </x:c>
      <x:c r="Q10" s="12" t="n">
        <x:f>IF(OR(NOT(ISNUMBER('Offer 1 Assumptions'!Q10)),NOT(ISNUMBER('Offer 1 Assumptions'!$C$3)),'Offer 1 Assumptions'!$C$3&lt;=0),"Unavailable",IF('Offer 1 Assumptions'!Q11="$/RSF/year",ROUND('Offer 1 Assumptions'!Q10*'Offer 1 Assumptions'!$C$3/12,2),IF('Offer 1 Assumptions'!Q11="$/RSF/month",ROUND('Offer 1 Assumptions'!Q10*'Offer 1 Assumptions'!$C$3,2),IF('Offer 1 Assumptions'!Q11="$/month total",ROUND('Offer 1 Assumptions'!Q10,2),"Unavailable"))))</x:f>
        <x:v>6866.67</x:v>
      </x:c>
      <x:c r="R10" s="12" t="n">
        <x:f>IF(OR(NOT(ISNUMBER('Offer 1 Assumptions'!R10)),NOT(ISNUMBER('Offer 1 Assumptions'!$C$3)),'Offer 1 Assumptions'!$C$3&lt;=0),"Unavailable",IF('Offer 1 Assumptions'!R11="$/RSF/year",ROUND('Offer 1 Assumptions'!R10*'Offer 1 Assumptions'!$C$3/12,2),IF('Offer 1 Assumptions'!R11="$/RSF/month",ROUND('Offer 1 Assumptions'!R10*'Offer 1 Assumptions'!$C$3,2),IF('Offer 1 Assumptions'!R11="$/month total",ROUND('Offer 1 Assumptions'!R10,2),"Unavailable"))))</x:f>
        <x:v>6866.67</x:v>
      </x:c>
      <x:c r="S10" s="12" t="n">
        <x:f>IF(OR(NOT(ISNUMBER('Offer 1 Assumptions'!S10)),NOT(ISNUMBER('Offer 1 Assumptions'!$C$3)),'Offer 1 Assumptions'!$C$3&lt;=0),"Unavailable",IF('Offer 1 Assumptions'!S11="$/RSF/year",ROUND('Offer 1 Assumptions'!S10*'Offer 1 Assumptions'!$C$3/12,2),IF('Offer 1 Assumptions'!S11="$/RSF/month",ROUND('Offer 1 Assumptions'!S10*'Offer 1 Assumptions'!$C$3,2),IF('Offer 1 Assumptions'!S11="$/month total",ROUND('Offer 1 Assumptions'!S10,2),"Unavailable"))))</x:f>
        <x:v>6866.67</x:v>
      </x:c>
      <x:c r="T10" s="12" t="n">
        <x:f>IF(OR(NOT(ISNUMBER('Offer 1 Assumptions'!T10)),NOT(ISNUMBER('Offer 1 Assumptions'!$C$3)),'Offer 1 Assumptions'!$C$3&lt;=0),"Unavailable",IF('Offer 1 Assumptions'!T11="$/RSF/year",ROUND('Offer 1 Assumptions'!T10*'Offer 1 Assumptions'!$C$3/12,2),IF('Offer 1 Assumptions'!T11="$/RSF/month",ROUND('Offer 1 Assumptions'!T10*'Offer 1 Assumptions'!$C$3,2),IF('Offer 1 Assumptions'!T11="$/month total",ROUND('Offer 1 Assumptions'!T10,2),"Unavailable"))))</x:f>
        <x:v>6866.67</x:v>
      </x:c>
      <x:c r="U10" s="12" t="n">
        <x:f>IF(OR(NOT(ISNUMBER('Offer 1 Assumptions'!U10)),NOT(ISNUMBER('Offer 1 Assumptions'!$C$3)),'Offer 1 Assumptions'!$C$3&lt;=0),"Unavailable",IF('Offer 1 Assumptions'!U11="$/RSF/year",ROUND('Offer 1 Assumptions'!U10*'Offer 1 Assumptions'!$C$3/12,2),IF('Offer 1 Assumptions'!U11="$/RSF/month",ROUND('Offer 1 Assumptions'!U10*'Offer 1 Assumptions'!$C$3,2),IF('Offer 1 Assumptions'!U11="$/month total",ROUND('Offer 1 Assumptions'!U10,2),"Unavailable"))))</x:f>
        <x:v>6866.67</x:v>
      </x:c>
      <x:c r="V10" s="12" t="n">
        <x:f>IF(OR(NOT(ISNUMBER('Offer 1 Assumptions'!V10)),NOT(ISNUMBER('Offer 1 Assumptions'!$C$3)),'Offer 1 Assumptions'!$C$3&lt;=0),"Unavailable",IF('Offer 1 Assumptions'!V11="$/RSF/year",ROUND('Offer 1 Assumptions'!V10*'Offer 1 Assumptions'!$C$3/12,2),IF('Offer 1 Assumptions'!V11="$/RSF/month",ROUND('Offer 1 Assumptions'!V10*'Offer 1 Assumptions'!$C$3,2),IF('Offer 1 Assumptions'!V11="$/month total",ROUND('Offer 1 Assumptions'!V10,2),"Unavailable"))))</x:f>
        <x:v>6866.67</x:v>
      </x:c>
      <x:c r="W10" s="12" t="n">
        <x:f>IF(OR(NOT(ISNUMBER('Offer 1 Assumptions'!W10)),NOT(ISNUMBER('Offer 1 Assumptions'!$C$3)),'Offer 1 Assumptions'!$C$3&lt;=0),"Unavailable",IF('Offer 1 Assumptions'!W11="$/RSF/year",ROUND('Offer 1 Assumptions'!W10*'Offer 1 Assumptions'!$C$3/12,2),IF('Offer 1 Assumptions'!W11="$/RSF/month",ROUND('Offer 1 Assumptions'!W10*'Offer 1 Assumptions'!$C$3,2),IF('Offer 1 Assumptions'!W11="$/month total",ROUND('Offer 1 Assumptions'!W10,2),"Unavailable"))))</x:f>
        <x:v>6866.67</x:v>
      </x:c>
      <x:c r="X10" s="12" t="n">
        <x:f>IF(OR(NOT(ISNUMBER('Offer 1 Assumptions'!X10)),NOT(ISNUMBER('Offer 1 Assumptions'!$C$3)),'Offer 1 Assumptions'!$C$3&lt;=0),"Unavailable",IF('Offer 1 Assumptions'!X11="$/RSF/year",ROUND('Offer 1 Assumptions'!X10*'Offer 1 Assumptions'!$C$3/12,2),IF('Offer 1 Assumptions'!X11="$/RSF/month",ROUND('Offer 1 Assumptions'!X10*'Offer 1 Assumptions'!$C$3,2),IF('Offer 1 Assumptions'!X11="$/month total",ROUND('Offer 1 Assumptions'!X10,2),"Unavailable"))))</x:f>
        <x:v>6866.67</x:v>
      </x:c>
      <x:c r="Y10" s="12" t="n">
        <x:f>IF(OR(NOT(ISNUMBER('Offer 1 Assumptions'!Y10)),NOT(ISNUMBER('Offer 1 Assumptions'!$C$3)),'Offer 1 Assumptions'!$C$3&lt;=0),"Unavailable",IF('Offer 1 Assumptions'!Y11="$/RSF/year",ROUND('Offer 1 Assumptions'!Y10*'Offer 1 Assumptions'!$C$3/12,2),IF('Offer 1 Assumptions'!Y11="$/RSF/month",ROUND('Offer 1 Assumptions'!Y10*'Offer 1 Assumptions'!$C$3,2),IF('Offer 1 Assumptions'!Y11="$/month total",ROUND('Offer 1 Assumptions'!Y10,2),"Unavailable"))))</x:f>
        <x:v>6866.67</x:v>
      </x:c>
      <x:c r="Z10" s="12" t="n">
        <x:f>IF(OR(NOT(ISNUMBER('Offer 1 Assumptions'!Z10)),NOT(ISNUMBER('Offer 1 Assumptions'!$C$3)),'Offer 1 Assumptions'!$C$3&lt;=0),"Unavailable",IF('Offer 1 Assumptions'!Z11="$/RSF/year",ROUND('Offer 1 Assumptions'!Z10*'Offer 1 Assumptions'!$C$3/12,2),IF('Offer 1 Assumptions'!Z11="$/RSF/month",ROUND('Offer 1 Assumptions'!Z10*'Offer 1 Assumptions'!$C$3,2),IF('Offer 1 Assumptions'!Z11="$/month total",ROUND('Offer 1 Assumptions'!Z10,2),"Unavailable"))))</x:f>
        <x:v>6866.67</x:v>
      </x:c>
      <x:c r="AA10" s="12" t="n">
        <x:f>IF(OR(NOT(ISNUMBER('Offer 1 Assumptions'!AA10)),NOT(ISNUMBER('Offer 1 Assumptions'!$C$3)),'Offer 1 Assumptions'!$C$3&lt;=0),"Unavailable",IF('Offer 1 Assumptions'!AA11="$/RSF/year",ROUND('Offer 1 Assumptions'!AA10*'Offer 1 Assumptions'!$C$3/12,2),IF('Offer 1 Assumptions'!AA11="$/RSF/month",ROUND('Offer 1 Assumptions'!AA10*'Offer 1 Assumptions'!$C$3,2),IF('Offer 1 Assumptions'!AA11="$/month total",ROUND('Offer 1 Assumptions'!AA10,2),"Unavailable"))))</x:f>
        <x:v>6866.67</x:v>
      </x:c>
      <x:c r="AB10" s="12" t="n">
        <x:f>IF(OR(NOT(ISNUMBER('Offer 1 Assumptions'!AB10)),NOT(ISNUMBER('Offer 1 Assumptions'!$C$3)),'Offer 1 Assumptions'!$C$3&lt;=0),"Unavailable",IF('Offer 1 Assumptions'!AB11="$/RSF/year",ROUND('Offer 1 Assumptions'!AB10*'Offer 1 Assumptions'!$C$3/12,2),IF('Offer 1 Assumptions'!AB11="$/RSF/month",ROUND('Offer 1 Assumptions'!AB10*'Offer 1 Assumptions'!$C$3,2),IF('Offer 1 Assumptions'!AB11="$/month total",ROUND('Offer 1 Assumptions'!AB10,2),"Unavailable"))))</x:f>
        <x:v>7072.67</x:v>
      </x:c>
      <x:c r="AC10" s="12" t="n">
        <x:f>IF(OR(NOT(ISNUMBER('Offer 1 Assumptions'!AC10)),NOT(ISNUMBER('Offer 1 Assumptions'!$C$3)),'Offer 1 Assumptions'!$C$3&lt;=0),"Unavailable",IF('Offer 1 Assumptions'!AC11="$/RSF/year",ROUND('Offer 1 Assumptions'!AC10*'Offer 1 Assumptions'!$C$3/12,2),IF('Offer 1 Assumptions'!AC11="$/RSF/month",ROUND('Offer 1 Assumptions'!AC10*'Offer 1 Assumptions'!$C$3,2),IF('Offer 1 Assumptions'!AC11="$/month total",ROUND('Offer 1 Assumptions'!AC10,2),"Unavailable"))))</x:f>
        <x:v>7072.67</x:v>
      </x:c>
      <x:c r="AD10" s="12" t="n">
        <x:f>IF(OR(NOT(ISNUMBER('Offer 1 Assumptions'!AD10)),NOT(ISNUMBER('Offer 1 Assumptions'!$C$3)),'Offer 1 Assumptions'!$C$3&lt;=0),"Unavailable",IF('Offer 1 Assumptions'!AD11="$/RSF/year",ROUND('Offer 1 Assumptions'!AD10*'Offer 1 Assumptions'!$C$3/12,2),IF('Offer 1 Assumptions'!AD11="$/RSF/month",ROUND('Offer 1 Assumptions'!AD10*'Offer 1 Assumptions'!$C$3,2),IF('Offer 1 Assumptions'!AD11="$/month total",ROUND('Offer 1 Assumptions'!AD10,2),"Unavailable"))))</x:f>
        <x:v>7072.67</x:v>
      </x:c>
      <x:c r="AE10" s="12" t="n">
        <x:f>IF(OR(NOT(ISNUMBER('Offer 1 Assumptions'!AE10)),NOT(ISNUMBER('Offer 1 Assumptions'!$C$3)),'Offer 1 Assumptions'!$C$3&lt;=0),"Unavailable",IF('Offer 1 Assumptions'!AE11="$/RSF/year",ROUND('Offer 1 Assumptions'!AE10*'Offer 1 Assumptions'!$C$3/12,2),IF('Offer 1 Assumptions'!AE11="$/RSF/month",ROUND('Offer 1 Assumptions'!AE10*'Offer 1 Assumptions'!$C$3,2),IF('Offer 1 Assumptions'!AE11="$/month total",ROUND('Offer 1 Assumptions'!AE10,2),"Unavailable"))))</x:f>
        <x:v>7072.67</x:v>
      </x:c>
      <x:c r="AF10" s="12" t="n">
        <x:f>IF(OR(NOT(ISNUMBER('Offer 1 Assumptions'!AF10)),NOT(ISNUMBER('Offer 1 Assumptions'!$C$3)),'Offer 1 Assumptions'!$C$3&lt;=0),"Unavailable",IF('Offer 1 Assumptions'!AF11="$/RSF/year",ROUND('Offer 1 Assumptions'!AF10*'Offer 1 Assumptions'!$C$3/12,2),IF('Offer 1 Assumptions'!AF11="$/RSF/month",ROUND('Offer 1 Assumptions'!AF10*'Offer 1 Assumptions'!$C$3,2),IF('Offer 1 Assumptions'!AF11="$/month total",ROUND('Offer 1 Assumptions'!AF10,2),"Unavailable"))))</x:f>
        <x:v>7072.67</x:v>
      </x:c>
      <x:c r="AG10" s="12" t="n">
        <x:f>IF(OR(NOT(ISNUMBER('Offer 1 Assumptions'!AG10)),NOT(ISNUMBER('Offer 1 Assumptions'!$C$3)),'Offer 1 Assumptions'!$C$3&lt;=0),"Unavailable",IF('Offer 1 Assumptions'!AG11="$/RSF/year",ROUND('Offer 1 Assumptions'!AG10*'Offer 1 Assumptions'!$C$3/12,2),IF('Offer 1 Assumptions'!AG11="$/RSF/month",ROUND('Offer 1 Assumptions'!AG10*'Offer 1 Assumptions'!$C$3,2),IF('Offer 1 Assumptions'!AG11="$/month total",ROUND('Offer 1 Assumptions'!AG10,2),"Unavailable"))))</x:f>
        <x:v>7072.67</x:v>
      </x:c>
      <x:c r="AH10" s="12" t="n">
        <x:f>IF(OR(NOT(ISNUMBER('Offer 1 Assumptions'!AH10)),NOT(ISNUMBER('Offer 1 Assumptions'!$C$3)),'Offer 1 Assumptions'!$C$3&lt;=0),"Unavailable",IF('Offer 1 Assumptions'!AH11="$/RSF/year",ROUND('Offer 1 Assumptions'!AH10*'Offer 1 Assumptions'!$C$3/12,2),IF('Offer 1 Assumptions'!AH11="$/RSF/month",ROUND('Offer 1 Assumptions'!AH10*'Offer 1 Assumptions'!$C$3,2),IF('Offer 1 Assumptions'!AH11="$/month total",ROUND('Offer 1 Assumptions'!AH10,2),"Unavailable"))))</x:f>
        <x:v>7072.67</x:v>
      </x:c>
      <x:c r="AI10" s="12" t="n">
        <x:f>IF(OR(NOT(ISNUMBER('Offer 1 Assumptions'!AI10)),NOT(ISNUMBER('Offer 1 Assumptions'!$C$3)),'Offer 1 Assumptions'!$C$3&lt;=0),"Unavailable",IF('Offer 1 Assumptions'!AI11="$/RSF/year",ROUND('Offer 1 Assumptions'!AI10*'Offer 1 Assumptions'!$C$3/12,2),IF('Offer 1 Assumptions'!AI11="$/RSF/month",ROUND('Offer 1 Assumptions'!AI10*'Offer 1 Assumptions'!$C$3,2),IF('Offer 1 Assumptions'!AI11="$/month total",ROUND('Offer 1 Assumptions'!AI10,2),"Unavailable"))))</x:f>
        <x:v>7072.67</x:v>
      </x:c>
      <x:c r="AJ10" s="12" t="n">
        <x:f>IF(OR(NOT(ISNUMBER('Offer 1 Assumptions'!AJ10)),NOT(ISNUMBER('Offer 1 Assumptions'!$C$3)),'Offer 1 Assumptions'!$C$3&lt;=0),"Unavailable",IF('Offer 1 Assumptions'!AJ11="$/RSF/year",ROUND('Offer 1 Assumptions'!AJ10*'Offer 1 Assumptions'!$C$3/12,2),IF('Offer 1 Assumptions'!AJ11="$/RSF/month",ROUND('Offer 1 Assumptions'!AJ10*'Offer 1 Assumptions'!$C$3,2),IF('Offer 1 Assumptions'!AJ11="$/month total",ROUND('Offer 1 Assumptions'!AJ10,2),"Unavailable"))))</x:f>
        <x:v>7072.67</x:v>
      </x:c>
      <x:c r="AK10" s="12" t="n">
        <x:f>IF(OR(NOT(ISNUMBER('Offer 1 Assumptions'!AK10)),NOT(ISNUMBER('Offer 1 Assumptions'!$C$3)),'Offer 1 Assumptions'!$C$3&lt;=0),"Unavailable",IF('Offer 1 Assumptions'!AK11="$/RSF/year",ROUND('Offer 1 Assumptions'!AK10*'Offer 1 Assumptions'!$C$3/12,2),IF('Offer 1 Assumptions'!AK11="$/RSF/month",ROUND('Offer 1 Assumptions'!AK10*'Offer 1 Assumptions'!$C$3,2),IF('Offer 1 Assumptions'!AK11="$/month total",ROUND('Offer 1 Assumptions'!AK10,2),"Unavailable"))))</x:f>
        <x:v>7072.67</x:v>
      </x:c>
      <x:c r="AL10" s="12" t="n">
        <x:f>IF(OR(NOT(ISNUMBER('Offer 1 Assumptions'!AL10)),NOT(ISNUMBER('Offer 1 Assumptions'!$C$3)),'Offer 1 Assumptions'!$C$3&lt;=0),"Unavailable",IF('Offer 1 Assumptions'!AL11="$/RSF/year",ROUND('Offer 1 Assumptions'!AL10*'Offer 1 Assumptions'!$C$3/12,2),IF('Offer 1 Assumptions'!AL11="$/RSF/month",ROUND('Offer 1 Assumptions'!AL10*'Offer 1 Assumptions'!$C$3,2),IF('Offer 1 Assumptions'!AL11="$/month total",ROUND('Offer 1 Assumptions'!AL10,2),"Unavailable"))))</x:f>
        <x:v>7072.67</x:v>
      </x:c>
      <x:c r="AM10" s="12" t="n">
        <x:f>IF(OR(NOT(ISNUMBER('Offer 1 Assumptions'!AM10)),NOT(ISNUMBER('Offer 1 Assumptions'!$C$3)),'Offer 1 Assumptions'!$C$3&lt;=0),"Unavailable",IF('Offer 1 Assumptions'!AM11="$/RSF/year",ROUND('Offer 1 Assumptions'!AM10*'Offer 1 Assumptions'!$C$3/12,2),IF('Offer 1 Assumptions'!AM11="$/RSF/month",ROUND('Offer 1 Assumptions'!AM10*'Offer 1 Assumptions'!$C$3,2),IF('Offer 1 Assumptions'!AM11="$/month total",ROUND('Offer 1 Assumptions'!AM10,2),"Unavailable"))))</x:f>
        <x:v>7072.67</x:v>
      </x:c>
      <x:c r="AN10" s="11" t="n">
        <x:f>IF(COUNT(C10:AM10)=COLUMNS(C10:AM10),SUM(C10:AM10),"Unavailable")</x:f>
        <x:v>247272.1200000002</x:v>
      </x:c>
    </x:row>
    <x:row r="11" ht="22" customHeight="1">
      <x:c r="A11" s="1"/>
      <x:c r="B11" s="1" t="str">
        <x:v>Other recurring</x:v>
      </x:c>
      <x:c r="C11" s="12" t="n">
        <x:f>IF(OR(NOT(ISNUMBER('Offer 1 Assumptions'!C12)),NOT(ISNUMBER('Offer 1 Assumptions'!$C$3)),'Offer 1 Assumptions'!$C$3&lt;=0),"Unavailable",IF('Offer 1 Assumptions'!C13="$/RSF/year",ROUND('Offer 1 Assumptions'!C12*'Offer 1 Assumptions'!$C$3/12,2),IF('Offer 1 Assumptions'!C13="$/RSF/month",ROUND('Offer 1 Assumptions'!C12*'Offer 1 Assumptions'!$C$3,2),IF('Offer 1 Assumptions'!C13="$/month total",ROUND('Offer 1 Assumptions'!C12,2),"Unavailable"))))</x:f>
        <x:v>0</x:v>
      </x:c>
      <x:c r="D11" s="12" t="n">
        <x:f>IF(OR(NOT(ISNUMBER('Offer 1 Assumptions'!D12)),NOT(ISNUMBER('Offer 1 Assumptions'!$C$3)),'Offer 1 Assumptions'!$C$3&lt;=0),"Unavailable",IF('Offer 1 Assumptions'!D13="$/RSF/year",ROUND('Offer 1 Assumptions'!D12*'Offer 1 Assumptions'!$C$3/12,2),IF('Offer 1 Assumptions'!D13="$/RSF/month",ROUND('Offer 1 Assumptions'!D12*'Offer 1 Assumptions'!$C$3,2),IF('Offer 1 Assumptions'!D13="$/month total",ROUND('Offer 1 Assumptions'!D12,2),"Unavailable"))))</x:f>
        <x:v>500</x:v>
      </x:c>
      <x:c r="E11" s="12" t="n">
        <x:f>IF(OR(NOT(ISNUMBER('Offer 1 Assumptions'!E12)),NOT(ISNUMBER('Offer 1 Assumptions'!$C$3)),'Offer 1 Assumptions'!$C$3&lt;=0),"Unavailable",IF('Offer 1 Assumptions'!E13="$/RSF/year",ROUND('Offer 1 Assumptions'!E12*'Offer 1 Assumptions'!$C$3/12,2),IF('Offer 1 Assumptions'!E13="$/RSF/month",ROUND('Offer 1 Assumptions'!E12*'Offer 1 Assumptions'!$C$3,2),IF('Offer 1 Assumptions'!E13="$/month total",ROUND('Offer 1 Assumptions'!E12,2),"Unavailable"))))</x:f>
        <x:v>500</x:v>
      </x:c>
      <x:c r="F11" s="12" t="n">
        <x:f>IF(OR(NOT(ISNUMBER('Offer 1 Assumptions'!F12)),NOT(ISNUMBER('Offer 1 Assumptions'!$C$3)),'Offer 1 Assumptions'!$C$3&lt;=0),"Unavailable",IF('Offer 1 Assumptions'!F13="$/RSF/year",ROUND('Offer 1 Assumptions'!F12*'Offer 1 Assumptions'!$C$3/12,2),IF('Offer 1 Assumptions'!F13="$/RSF/month",ROUND('Offer 1 Assumptions'!F12*'Offer 1 Assumptions'!$C$3,2),IF('Offer 1 Assumptions'!F13="$/month total",ROUND('Offer 1 Assumptions'!F12,2),"Unavailable"))))</x:f>
        <x:v>500</x:v>
      </x:c>
      <x:c r="G11" s="12" t="n">
        <x:f>IF(OR(NOT(ISNUMBER('Offer 1 Assumptions'!G12)),NOT(ISNUMBER('Offer 1 Assumptions'!$C$3)),'Offer 1 Assumptions'!$C$3&lt;=0),"Unavailable",IF('Offer 1 Assumptions'!G13="$/RSF/year",ROUND('Offer 1 Assumptions'!G12*'Offer 1 Assumptions'!$C$3/12,2),IF('Offer 1 Assumptions'!G13="$/RSF/month",ROUND('Offer 1 Assumptions'!G12*'Offer 1 Assumptions'!$C$3,2),IF('Offer 1 Assumptions'!G13="$/month total",ROUND('Offer 1 Assumptions'!G12,2),"Unavailable"))))</x:f>
        <x:v>500</x:v>
      </x:c>
      <x:c r="H11" s="12" t="n">
        <x:f>IF(OR(NOT(ISNUMBER('Offer 1 Assumptions'!H12)),NOT(ISNUMBER('Offer 1 Assumptions'!$C$3)),'Offer 1 Assumptions'!$C$3&lt;=0),"Unavailable",IF('Offer 1 Assumptions'!H13="$/RSF/year",ROUND('Offer 1 Assumptions'!H12*'Offer 1 Assumptions'!$C$3/12,2),IF('Offer 1 Assumptions'!H13="$/RSF/month",ROUND('Offer 1 Assumptions'!H12*'Offer 1 Assumptions'!$C$3,2),IF('Offer 1 Assumptions'!H13="$/month total",ROUND('Offer 1 Assumptions'!H12,2),"Unavailable"))))</x:f>
        <x:v>500</x:v>
      </x:c>
      <x:c r="I11" s="12" t="n">
        <x:f>IF(OR(NOT(ISNUMBER('Offer 1 Assumptions'!I12)),NOT(ISNUMBER('Offer 1 Assumptions'!$C$3)),'Offer 1 Assumptions'!$C$3&lt;=0),"Unavailable",IF('Offer 1 Assumptions'!I13="$/RSF/year",ROUND('Offer 1 Assumptions'!I12*'Offer 1 Assumptions'!$C$3/12,2),IF('Offer 1 Assumptions'!I13="$/RSF/month",ROUND('Offer 1 Assumptions'!I12*'Offer 1 Assumptions'!$C$3,2),IF('Offer 1 Assumptions'!I13="$/month total",ROUND('Offer 1 Assumptions'!I12,2),"Unavailable"))))</x:f>
        <x:v>500</x:v>
      </x:c>
      <x:c r="J11" s="12" t="n">
        <x:f>IF(OR(NOT(ISNUMBER('Offer 1 Assumptions'!J12)),NOT(ISNUMBER('Offer 1 Assumptions'!$C$3)),'Offer 1 Assumptions'!$C$3&lt;=0),"Unavailable",IF('Offer 1 Assumptions'!J13="$/RSF/year",ROUND('Offer 1 Assumptions'!J12*'Offer 1 Assumptions'!$C$3/12,2),IF('Offer 1 Assumptions'!J13="$/RSF/month",ROUND('Offer 1 Assumptions'!J12*'Offer 1 Assumptions'!$C$3,2),IF('Offer 1 Assumptions'!J13="$/month total",ROUND('Offer 1 Assumptions'!J12,2),"Unavailable"))))</x:f>
        <x:v>500</x:v>
      </x:c>
      <x:c r="K11" s="12" t="n">
        <x:f>IF(OR(NOT(ISNUMBER('Offer 1 Assumptions'!K12)),NOT(ISNUMBER('Offer 1 Assumptions'!$C$3)),'Offer 1 Assumptions'!$C$3&lt;=0),"Unavailable",IF('Offer 1 Assumptions'!K13="$/RSF/year",ROUND('Offer 1 Assumptions'!K12*'Offer 1 Assumptions'!$C$3/12,2),IF('Offer 1 Assumptions'!K13="$/RSF/month",ROUND('Offer 1 Assumptions'!K12*'Offer 1 Assumptions'!$C$3,2),IF('Offer 1 Assumptions'!K13="$/month total",ROUND('Offer 1 Assumptions'!K12,2),"Unavailable"))))</x:f>
        <x:v>500</x:v>
      </x:c>
      <x:c r="L11" s="12" t="n">
        <x:f>IF(OR(NOT(ISNUMBER('Offer 1 Assumptions'!L12)),NOT(ISNUMBER('Offer 1 Assumptions'!$C$3)),'Offer 1 Assumptions'!$C$3&lt;=0),"Unavailable",IF('Offer 1 Assumptions'!L13="$/RSF/year",ROUND('Offer 1 Assumptions'!L12*'Offer 1 Assumptions'!$C$3/12,2),IF('Offer 1 Assumptions'!L13="$/RSF/month",ROUND('Offer 1 Assumptions'!L12*'Offer 1 Assumptions'!$C$3,2),IF('Offer 1 Assumptions'!L13="$/month total",ROUND('Offer 1 Assumptions'!L12,2),"Unavailable"))))</x:f>
        <x:v>500</x:v>
      </x:c>
      <x:c r="M11" s="12" t="n">
        <x:f>IF(OR(NOT(ISNUMBER('Offer 1 Assumptions'!M12)),NOT(ISNUMBER('Offer 1 Assumptions'!$C$3)),'Offer 1 Assumptions'!$C$3&lt;=0),"Unavailable",IF('Offer 1 Assumptions'!M13="$/RSF/year",ROUND('Offer 1 Assumptions'!M12*'Offer 1 Assumptions'!$C$3/12,2),IF('Offer 1 Assumptions'!M13="$/RSF/month",ROUND('Offer 1 Assumptions'!M12*'Offer 1 Assumptions'!$C$3,2),IF('Offer 1 Assumptions'!M13="$/month total",ROUND('Offer 1 Assumptions'!M12,2),"Unavailable"))))</x:f>
        <x:v>500</x:v>
      </x:c>
      <x:c r="N11" s="12" t="n">
        <x:f>IF(OR(NOT(ISNUMBER('Offer 1 Assumptions'!N12)),NOT(ISNUMBER('Offer 1 Assumptions'!$C$3)),'Offer 1 Assumptions'!$C$3&lt;=0),"Unavailable",IF('Offer 1 Assumptions'!N13="$/RSF/year",ROUND('Offer 1 Assumptions'!N12*'Offer 1 Assumptions'!$C$3/12,2),IF('Offer 1 Assumptions'!N13="$/RSF/month",ROUND('Offer 1 Assumptions'!N12*'Offer 1 Assumptions'!$C$3,2),IF('Offer 1 Assumptions'!N13="$/month total",ROUND('Offer 1 Assumptions'!N12,2),"Unavailable"))))</x:f>
        <x:v>500</x:v>
      </x:c>
      <x:c r="O11" s="12" t="n">
        <x:f>IF(OR(NOT(ISNUMBER('Offer 1 Assumptions'!O12)),NOT(ISNUMBER('Offer 1 Assumptions'!$C$3)),'Offer 1 Assumptions'!$C$3&lt;=0),"Unavailable",IF('Offer 1 Assumptions'!O13="$/RSF/year",ROUND('Offer 1 Assumptions'!O12*'Offer 1 Assumptions'!$C$3/12,2),IF('Offer 1 Assumptions'!O13="$/RSF/month",ROUND('Offer 1 Assumptions'!O12*'Offer 1 Assumptions'!$C$3,2),IF('Offer 1 Assumptions'!O13="$/month total",ROUND('Offer 1 Assumptions'!O12,2),"Unavailable"))))</x:f>
        <x:v>500</x:v>
      </x:c>
      <x:c r="P11" s="12" t="n">
        <x:f>IF(OR(NOT(ISNUMBER('Offer 1 Assumptions'!P12)),NOT(ISNUMBER('Offer 1 Assumptions'!$C$3)),'Offer 1 Assumptions'!$C$3&lt;=0),"Unavailable",IF('Offer 1 Assumptions'!P13="$/RSF/year",ROUND('Offer 1 Assumptions'!P12*'Offer 1 Assumptions'!$C$3/12,2),IF('Offer 1 Assumptions'!P13="$/RSF/month",ROUND('Offer 1 Assumptions'!P12*'Offer 1 Assumptions'!$C$3,2),IF('Offer 1 Assumptions'!P13="$/month total",ROUND('Offer 1 Assumptions'!P12,2),"Unavailable"))))</x:f>
        <x:v>500</x:v>
      </x:c>
      <x:c r="Q11" s="12" t="n">
        <x:f>IF(OR(NOT(ISNUMBER('Offer 1 Assumptions'!Q12)),NOT(ISNUMBER('Offer 1 Assumptions'!$C$3)),'Offer 1 Assumptions'!$C$3&lt;=0),"Unavailable",IF('Offer 1 Assumptions'!Q13="$/RSF/year",ROUND('Offer 1 Assumptions'!Q12*'Offer 1 Assumptions'!$C$3/12,2),IF('Offer 1 Assumptions'!Q13="$/RSF/month",ROUND('Offer 1 Assumptions'!Q12*'Offer 1 Assumptions'!$C$3,2),IF('Offer 1 Assumptions'!Q13="$/month total",ROUND('Offer 1 Assumptions'!Q12,2),"Unavailable"))))</x:f>
        <x:v>500</x:v>
      </x:c>
      <x:c r="R11" s="12" t="n">
        <x:f>IF(OR(NOT(ISNUMBER('Offer 1 Assumptions'!R12)),NOT(ISNUMBER('Offer 1 Assumptions'!$C$3)),'Offer 1 Assumptions'!$C$3&lt;=0),"Unavailable",IF('Offer 1 Assumptions'!R13="$/RSF/year",ROUND('Offer 1 Assumptions'!R12*'Offer 1 Assumptions'!$C$3/12,2),IF('Offer 1 Assumptions'!R13="$/RSF/month",ROUND('Offer 1 Assumptions'!R12*'Offer 1 Assumptions'!$C$3,2),IF('Offer 1 Assumptions'!R13="$/month total",ROUND('Offer 1 Assumptions'!R12,2),"Unavailable"))))</x:f>
        <x:v>500</x:v>
      </x:c>
      <x:c r="S11" s="12" t="n">
        <x:f>IF(OR(NOT(ISNUMBER('Offer 1 Assumptions'!S12)),NOT(ISNUMBER('Offer 1 Assumptions'!$C$3)),'Offer 1 Assumptions'!$C$3&lt;=0),"Unavailable",IF('Offer 1 Assumptions'!S13="$/RSF/year",ROUND('Offer 1 Assumptions'!S12*'Offer 1 Assumptions'!$C$3/12,2),IF('Offer 1 Assumptions'!S13="$/RSF/month",ROUND('Offer 1 Assumptions'!S12*'Offer 1 Assumptions'!$C$3,2),IF('Offer 1 Assumptions'!S13="$/month total",ROUND('Offer 1 Assumptions'!S12,2),"Unavailable"))))</x:f>
        <x:v>500</x:v>
      </x:c>
      <x:c r="T11" s="12" t="n">
        <x:f>IF(OR(NOT(ISNUMBER('Offer 1 Assumptions'!T12)),NOT(ISNUMBER('Offer 1 Assumptions'!$C$3)),'Offer 1 Assumptions'!$C$3&lt;=0),"Unavailable",IF('Offer 1 Assumptions'!T13="$/RSF/year",ROUND('Offer 1 Assumptions'!T12*'Offer 1 Assumptions'!$C$3/12,2),IF('Offer 1 Assumptions'!T13="$/RSF/month",ROUND('Offer 1 Assumptions'!T12*'Offer 1 Assumptions'!$C$3,2),IF('Offer 1 Assumptions'!T13="$/month total",ROUND('Offer 1 Assumptions'!T12,2),"Unavailable"))))</x:f>
        <x:v>500</x:v>
      </x:c>
      <x:c r="U11" s="12" t="n">
        <x:f>IF(OR(NOT(ISNUMBER('Offer 1 Assumptions'!U12)),NOT(ISNUMBER('Offer 1 Assumptions'!$C$3)),'Offer 1 Assumptions'!$C$3&lt;=0),"Unavailable",IF('Offer 1 Assumptions'!U13="$/RSF/year",ROUND('Offer 1 Assumptions'!U12*'Offer 1 Assumptions'!$C$3/12,2),IF('Offer 1 Assumptions'!U13="$/RSF/month",ROUND('Offer 1 Assumptions'!U12*'Offer 1 Assumptions'!$C$3,2),IF('Offer 1 Assumptions'!U13="$/month total",ROUND('Offer 1 Assumptions'!U12,2),"Unavailable"))))</x:f>
        <x:v>500</x:v>
      </x:c>
      <x:c r="V11" s="12" t="n">
        <x:f>IF(OR(NOT(ISNUMBER('Offer 1 Assumptions'!V12)),NOT(ISNUMBER('Offer 1 Assumptions'!$C$3)),'Offer 1 Assumptions'!$C$3&lt;=0),"Unavailable",IF('Offer 1 Assumptions'!V13="$/RSF/year",ROUND('Offer 1 Assumptions'!V12*'Offer 1 Assumptions'!$C$3/12,2),IF('Offer 1 Assumptions'!V13="$/RSF/month",ROUND('Offer 1 Assumptions'!V12*'Offer 1 Assumptions'!$C$3,2),IF('Offer 1 Assumptions'!V13="$/month total",ROUND('Offer 1 Assumptions'!V12,2),"Unavailable"))))</x:f>
        <x:v>500</x:v>
      </x:c>
      <x:c r="W11" s="12" t="n">
        <x:f>IF(OR(NOT(ISNUMBER('Offer 1 Assumptions'!W12)),NOT(ISNUMBER('Offer 1 Assumptions'!$C$3)),'Offer 1 Assumptions'!$C$3&lt;=0),"Unavailable",IF('Offer 1 Assumptions'!W13="$/RSF/year",ROUND('Offer 1 Assumptions'!W12*'Offer 1 Assumptions'!$C$3/12,2),IF('Offer 1 Assumptions'!W13="$/RSF/month",ROUND('Offer 1 Assumptions'!W12*'Offer 1 Assumptions'!$C$3,2),IF('Offer 1 Assumptions'!W13="$/month total",ROUND('Offer 1 Assumptions'!W12,2),"Unavailable"))))</x:f>
        <x:v>500</x:v>
      </x:c>
      <x:c r="X11" s="12" t="n">
        <x:f>IF(OR(NOT(ISNUMBER('Offer 1 Assumptions'!X12)),NOT(ISNUMBER('Offer 1 Assumptions'!$C$3)),'Offer 1 Assumptions'!$C$3&lt;=0),"Unavailable",IF('Offer 1 Assumptions'!X13="$/RSF/year",ROUND('Offer 1 Assumptions'!X12*'Offer 1 Assumptions'!$C$3/12,2),IF('Offer 1 Assumptions'!X13="$/RSF/month",ROUND('Offer 1 Assumptions'!X12*'Offer 1 Assumptions'!$C$3,2),IF('Offer 1 Assumptions'!X13="$/month total",ROUND('Offer 1 Assumptions'!X12,2),"Unavailable"))))</x:f>
        <x:v>500</x:v>
      </x:c>
      <x:c r="Y11" s="12" t="n">
        <x:f>IF(OR(NOT(ISNUMBER('Offer 1 Assumptions'!Y12)),NOT(ISNUMBER('Offer 1 Assumptions'!$C$3)),'Offer 1 Assumptions'!$C$3&lt;=0),"Unavailable",IF('Offer 1 Assumptions'!Y13="$/RSF/year",ROUND('Offer 1 Assumptions'!Y12*'Offer 1 Assumptions'!$C$3/12,2),IF('Offer 1 Assumptions'!Y13="$/RSF/month",ROUND('Offer 1 Assumptions'!Y12*'Offer 1 Assumptions'!$C$3,2),IF('Offer 1 Assumptions'!Y13="$/month total",ROUND('Offer 1 Assumptions'!Y12,2),"Unavailable"))))</x:f>
        <x:v>500</x:v>
      </x:c>
      <x:c r="Z11" s="12" t="n">
        <x:f>IF(OR(NOT(ISNUMBER('Offer 1 Assumptions'!Z12)),NOT(ISNUMBER('Offer 1 Assumptions'!$C$3)),'Offer 1 Assumptions'!$C$3&lt;=0),"Unavailable",IF('Offer 1 Assumptions'!Z13="$/RSF/year",ROUND('Offer 1 Assumptions'!Z12*'Offer 1 Assumptions'!$C$3/12,2),IF('Offer 1 Assumptions'!Z13="$/RSF/month",ROUND('Offer 1 Assumptions'!Z12*'Offer 1 Assumptions'!$C$3,2),IF('Offer 1 Assumptions'!Z13="$/month total",ROUND('Offer 1 Assumptions'!Z12,2),"Unavailable"))))</x:f>
        <x:v>500</x:v>
      </x:c>
      <x:c r="AA11" s="12" t="n">
        <x:f>IF(OR(NOT(ISNUMBER('Offer 1 Assumptions'!AA12)),NOT(ISNUMBER('Offer 1 Assumptions'!$C$3)),'Offer 1 Assumptions'!$C$3&lt;=0),"Unavailable",IF('Offer 1 Assumptions'!AA13="$/RSF/year",ROUND('Offer 1 Assumptions'!AA12*'Offer 1 Assumptions'!$C$3/12,2),IF('Offer 1 Assumptions'!AA13="$/RSF/month",ROUND('Offer 1 Assumptions'!AA12*'Offer 1 Assumptions'!$C$3,2),IF('Offer 1 Assumptions'!AA13="$/month total",ROUND('Offer 1 Assumptions'!AA12,2),"Unavailable"))))</x:f>
        <x:v>500</x:v>
      </x:c>
      <x:c r="AB11" s="12" t="n">
        <x:f>IF(OR(NOT(ISNUMBER('Offer 1 Assumptions'!AB12)),NOT(ISNUMBER('Offer 1 Assumptions'!$C$3)),'Offer 1 Assumptions'!$C$3&lt;=0),"Unavailable",IF('Offer 1 Assumptions'!AB13="$/RSF/year",ROUND('Offer 1 Assumptions'!AB12*'Offer 1 Assumptions'!$C$3/12,2),IF('Offer 1 Assumptions'!AB13="$/RSF/month",ROUND('Offer 1 Assumptions'!AB12*'Offer 1 Assumptions'!$C$3,2),IF('Offer 1 Assumptions'!AB13="$/month total",ROUND('Offer 1 Assumptions'!AB12,2),"Unavailable"))))</x:f>
        <x:v>500</x:v>
      </x:c>
      <x:c r="AC11" s="12" t="n">
        <x:f>IF(OR(NOT(ISNUMBER('Offer 1 Assumptions'!AC12)),NOT(ISNUMBER('Offer 1 Assumptions'!$C$3)),'Offer 1 Assumptions'!$C$3&lt;=0),"Unavailable",IF('Offer 1 Assumptions'!AC13="$/RSF/year",ROUND('Offer 1 Assumptions'!AC12*'Offer 1 Assumptions'!$C$3/12,2),IF('Offer 1 Assumptions'!AC13="$/RSF/month",ROUND('Offer 1 Assumptions'!AC12*'Offer 1 Assumptions'!$C$3,2),IF('Offer 1 Assumptions'!AC13="$/month total",ROUND('Offer 1 Assumptions'!AC12,2),"Unavailable"))))</x:f>
        <x:v>500</x:v>
      </x:c>
      <x:c r="AD11" s="12" t="n">
        <x:f>IF(OR(NOT(ISNUMBER('Offer 1 Assumptions'!AD12)),NOT(ISNUMBER('Offer 1 Assumptions'!$C$3)),'Offer 1 Assumptions'!$C$3&lt;=0),"Unavailable",IF('Offer 1 Assumptions'!AD13="$/RSF/year",ROUND('Offer 1 Assumptions'!AD12*'Offer 1 Assumptions'!$C$3/12,2),IF('Offer 1 Assumptions'!AD13="$/RSF/month",ROUND('Offer 1 Assumptions'!AD12*'Offer 1 Assumptions'!$C$3,2),IF('Offer 1 Assumptions'!AD13="$/month total",ROUND('Offer 1 Assumptions'!AD12,2),"Unavailable"))))</x:f>
        <x:v>500</x:v>
      </x:c>
      <x:c r="AE11" s="12" t="n">
        <x:f>IF(OR(NOT(ISNUMBER('Offer 1 Assumptions'!AE12)),NOT(ISNUMBER('Offer 1 Assumptions'!$C$3)),'Offer 1 Assumptions'!$C$3&lt;=0),"Unavailable",IF('Offer 1 Assumptions'!AE13="$/RSF/year",ROUND('Offer 1 Assumptions'!AE12*'Offer 1 Assumptions'!$C$3/12,2),IF('Offer 1 Assumptions'!AE13="$/RSF/month",ROUND('Offer 1 Assumptions'!AE12*'Offer 1 Assumptions'!$C$3,2),IF('Offer 1 Assumptions'!AE13="$/month total",ROUND('Offer 1 Assumptions'!AE12,2),"Unavailable"))))</x:f>
        <x:v>500</x:v>
      </x:c>
      <x:c r="AF11" s="12" t="n">
        <x:f>IF(OR(NOT(ISNUMBER('Offer 1 Assumptions'!AF12)),NOT(ISNUMBER('Offer 1 Assumptions'!$C$3)),'Offer 1 Assumptions'!$C$3&lt;=0),"Unavailable",IF('Offer 1 Assumptions'!AF13="$/RSF/year",ROUND('Offer 1 Assumptions'!AF12*'Offer 1 Assumptions'!$C$3/12,2),IF('Offer 1 Assumptions'!AF13="$/RSF/month",ROUND('Offer 1 Assumptions'!AF12*'Offer 1 Assumptions'!$C$3,2),IF('Offer 1 Assumptions'!AF13="$/month total",ROUND('Offer 1 Assumptions'!AF12,2),"Unavailable"))))</x:f>
        <x:v>500</x:v>
      </x:c>
      <x:c r="AG11" s="12" t="n">
        <x:f>IF(OR(NOT(ISNUMBER('Offer 1 Assumptions'!AG12)),NOT(ISNUMBER('Offer 1 Assumptions'!$C$3)),'Offer 1 Assumptions'!$C$3&lt;=0),"Unavailable",IF('Offer 1 Assumptions'!AG13="$/RSF/year",ROUND('Offer 1 Assumptions'!AG12*'Offer 1 Assumptions'!$C$3/12,2),IF('Offer 1 Assumptions'!AG13="$/RSF/month",ROUND('Offer 1 Assumptions'!AG12*'Offer 1 Assumptions'!$C$3,2),IF('Offer 1 Assumptions'!AG13="$/month total",ROUND('Offer 1 Assumptions'!AG12,2),"Unavailable"))))</x:f>
        <x:v>500</x:v>
      </x:c>
      <x:c r="AH11" s="12" t="n">
        <x:f>IF(OR(NOT(ISNUMBER('Offer 1 Assumptions'!AH12)),NOT(ISNUMBER('Offer 1 Assumptions'!$C$3)),'Offer 1 Assumptions'!$C$3&lt;=0),"Unavailable",IF('Offer 1 Assumptions'!AH13="$/RSF/year",ROUND('Offer 1 Assumptions'!AH12*'Offer 1 Assumptions'!$C$3/12,2),IF('Offer 1 Assumptions'!AH13="$/RSF/month",ROUND('Offer 1 Assumptions'!AH12*'Offer 1 Assumptions'!$C$3,2),IF('Offer 1 Assumptions'!AH13="$/month total",ROUND('Offer 1 Assumptions'!AH12,2),"Unavailable"))))</x:f>
        <x:v>500</x:v>
      </x:c>
      <x:c r="AI11" s="12" t="n">
        <x:f>IF(OR(NOT(ISNUMBER('Offer 1 Assumptions'!AI12)),NOT(ISNUMBER('Offer 1 Assumptions'!$C$3)),'Offer 1 Assumptions'!$C$3&lt;=0),"Unavailable",IF('Offer 1 Assumptions'!AI13="$/RSF/year",ROUND('Offer 1 Assumptions'!AI12*'Offer 1 Assumptions'!$C$3/12,2),IF('Offer 1 Assumptions'!AI13="$/RSF/month",ROUND('Offer 1 Assumptions'!AI12*'Offer 1 Assumptions'!$C$3,2),IF('Offer 1 Assumptions'!AI13="$/month total",ROUND('Offer 1 Assumptions'!AI12,2),"Unavailable"))))</x:f>
        <x:v>500</x:v>
      </x:c>
      <x:c r="AJ11" s="12" t="n">
        <x:f>IF(OR(NOT(ISNUMBER('Offer 1 Assumptions'!AJ12)),NOT(ISNUMBER('Offer 1 Assumptions'!$C$3)),'Offer 1 Assumptions'!$C$3&lt;=0),"Unavailable",IF('Offer 1 Assumptions'!AJ13="$/RSF/year",ROUND('Offer 1 Assumptions'!AJ12*'Offer 1 Assumptions'!$C$3/12,2),IF('Offer 1 Assumptions'!AJ13="$/RSF/month",ROUND('Offer 1 Assumptions'!AJ12*'Offer 1 Assumptions'!$C$3,2),IF('Offer 1 Assumptions'!AJ13="$/month total",ROUND('Offer 1 Assumptions'!AJ12,2),"Unavailable"))))</x:f>
        <x:v>500</x:v>
      </x:c>
      <x:c r="AK11" s="12" t="n">
        <x:f>IF(OR(NOT(ISNUMBER('Offer 1 Assumptions'!AK12)),NOT(ISNUMBER('Offer 1 Assumptions'!$C$3)),'Offer 1 Assumptions'!$C$3&lt;=0),"Unavailable",IF('Offer 1 Assumptions'!AK13="$/RSF/year",ROUND('Offer 1 Assumptions'!AK12*'Offer 1 Assumptions'!$C$3/12,2),IF('Offer 1 Assumptions'!AK13="$/RSF/month",ROUND('Offer 1 Assumptions'!AK12*'Offer 1 Assumptions'!$C$3,2),IF('Offer 1 Assumptions'!AK13="$/month total",ROUND('Offer 1 Assumptions'!AK12,2),"Unavailable"))))</x:f>
        <x:v>500</x:v>
      </x:c>
      <x:c r="AL11" s="12" t="n">
        <x:f>IF(OR(NOT(ISNUMBER('Offer 1 Assumptions'!AL12)),NOT(ISNUMBER('Offer 1 Assumptions'!$C$3)),'Offer 1 Assumptions'!$C$3&lt;=0),"Unavailable",IF('Offer 1 Assumptions'!AL13="$/RSF/year",ROUND('Offer 1 Assumptions'!AL12*'Offer 1 Assumptions'!$C$3/12,2),IF('Offer 1 Assumptions'!AL13="$/RSF/month",ROUND('Offer 1 Assumptions'!AL12*'Offer 1 Assumptions'!$C$3,2),IF('Offer 1 Assumptions'!AL13="$/month total",ROUND('Offer 1 Assumptions'!AL12,2),"Unavailable"))))</x:f>
        <x:v>500</x:v>
      </x:c>
      <x:c r="AM11" s="12" t="n">
        <x:f>IF(OR(NOT(ISNUMBER('Offer 1 Assumptions'!AM12)),NOT(ISNUMBER('Offer 1 Assumptions'!$C$3)),'Offer 1 Assumptions'!$C$3&lt;=0),"Unavailable",IF('Offer 1 Assumptions'!AM13="$/RSF/year",ROUND('Offer 1 Assumptions'!AM12*'Offer 1 Assumptions'!$C$3/12,2),IF('Offer 1 Assumptions'!AM13="$/RSF/month",ROUND('Offer 1 Assumptions'!AM12*'Offer 1 Assumptions'!$C$3,2),IF('Offer 1 Assumptions'!AM13="$/month total",ROUND('Offer 1 Assumptions'!AM12,2),"Unavailable"))))</x:f>
        <x:v>500</x:v>
      </x:c>
      <x:c r="AN11" s="11" t="n">
        <x:f>IF(COUNT(C11:AM11)=COLUMNS(C11:AM11),SUM(C11:AM11),"Unavailable")</x:f>
        <x:v>18000</x:v>
      </x:c>
    </x:row>
    <x:row r="12" ht="22" customHeight="1">
      <x:c r="A12" s="1"/>
      <x:c r="B12" s="1" t="str">
        <x:v>One-time costs</x:v>
      </x:c>
      <x:c r="C12" s="12" t="n">
        <x:f>IF(ISNUMBER('Offer 1 Assumptions'!C15),'Offer 1 Assumptions'!C15,"Unavailable")</x:f>
        <x:v>0</x:v>
      </x:c>
      <x:c r="D12" s="12" t="n">
        <x:f>IF(ISNUMBER('Offer 1 Assumptions'!D15),'Offer 1 Assumptions'!D15,"Unavailable")</x:f>
        <x:v>80000</x:v>
      </x:c>
      <x:c r="E12" s="12" t="n">
        <x:f>IF(ISNUMBER('Offer 1 Assumptions'!E15),'Offer 1 Assumptions'!E15,"Unavailable")</x:f>
        <x:v>0</x:v>
      </x:c>
      <x:c r="F12" s="12" t="n">
        <x:f>IF(ISNUMBER('Offer 1 Assumptions'!F15),'Offer 1 Assumptions'!F15,"Unavailable")</x:f>
        <x:v>0</x:v>
      </x:c>
      <x:c r="G12" s="12" t="n">
        <x:f>IF(ISNUMBER('Offer 1 Assumptions'!G15),'Offer 1 Assumptions'!G15,"Unavailable")</x:f>
        <x:v>0</x:v>
      </x:c>
      <x:c r="H12" s="12" t="n">
        <x:f>IF(ISNUMBER('Offer 1 Assumptions'!H15),'Offer 1 Assumptions'!H15,"Unavailable")</x:f>
        <x:v>0</x:v>
      </x:c>
      <x:c r="I12" s="12" t="n">
        <x:f>IF(ISNUMBER('Offer 1 Assumptions'!I15),'Offer 1 Assumptions'!I15,"Unavailable")</x:f>
        <x:v>0</x:v>
      </x:c>
      <x:c r="J12" s="12" t="n">
        <x:f>IF(ISNUMBER('Offer 1 Assumptions'!J15),'Offer 1 Assumptions'!J15,"Unavailable")</x:f>
        <x:v>0</x:v>
      </x:c>
      <x:c r="K12" s="12" t="n">
        <x:f>IF(ISNUMBER('Offer 1 Assumptions'!K15),'Offer 1 Assumptions'!K15,"Unavailable")</x:f>
        <x:v>0</x:v>
      </x:c>
      <x:c r="L12" s="12" t="n">
        <x:f>IF(ISNUMBER('Offer 1 Assumptions'!L15),'Offer 1 Assumptions'!L15,"Unavailable")</x:f>
        <x:v>0</x:v>
      </x:c>
      <x:c r="M12" s="12" t="n">
        <x:f>IF(ISNUMBER('Offer 1 Assumptions'!M15),'Offer 1 Assumptions'!M15,"Unavailable")</x:f>
        <x:v>0</x:v>
      </x:c>
      <x:c r="N12" s="12" t="n">
        <x:f>IF(ISNUMBER('Offer 1 Assumptions'!N15),'Offer 1 Assumptions'!N15,"Unavailable")</x:f>
        <x:v>0</x:v>
      </x:c>
      <x:c r="O12" s="12" t="n">
        <x:f>IF(ISNUMBER('Offer 1 Assumptions'!O15),'Offer 1 Assumptions'!O15,"Unavailable")</x:f>
        <x:v>0</x:v>
      </x:c>
      <x:c r="P12" s="12" t="n">
        <x:f>IF(ISNUMBER('Offer 1 Assumptions'!P15),'Offer 1 Assumptions'!P15,"Unavailable")</x:f>
        <x:v>0</x:v>
      </x:c>
      <x:c r="Q12" s="12" t="n">
        <x:f>IF(ISNUMBER('Offer 1 Assumptions'!Q15),'Offer 1 Assumptions'!Q15,"Unavailable")</x:f>
        <x:v>0</x:v>
      </x:c>
      <x:c r="R12" s="12" t="n">
        <x:f>IF(ISNUMBER('Offer 1 Assumptions'!R15),'Offer 1 Assumptions'!R15,"Unavailable")</x:f>
        <x:v>0</x:v>
      </x:c>
      <x:c r="S12" s="12" t="n">
        <x:f>IF(ISNUMBER('Offer 1 Assumptions'!S15),'Offer 1 Assumptions'!S15,"Unavailable")</x:f>
        <x:v>0</x:v>
      </x:c>
      <x:c r="T12" s="12" t="n">
        <x:f>IF(ISNUMBER('Offer 1 Assumptions'!T15),'Offer 1 Assumptions'!T15,"Unavailable")</x:f>
        <x:v>0</x:v>
      </x:c>
      <x:c r="U12" s="12" t="n">
        <x:f>IF(ISNUMBER('Offer 1 Assumptions'!U15),'Offer 1 Assumptions'!U15,"Unavailable")</x:f>
        <x:v>0</x:v>
      </x:c>
      <x:c r="V12" s="12" t="n">
        <x:f>IF(ISNUMBER('Offer 1 Assumptions'!V15),'Offer 1 Assumptions'!V15,"Unavailable")</x:f>
        <x:v>0</x:v>
      </x:c>
      <x:c r="W12" s="12" t="n">
        <x:f>IF(ISNUMBER('Offer 1 Assumptions'!W15),'Offer 1 Assumptions'!W15,"Unavailable")</x:f>
        <x:v>0</x:v>
      </x:c>
      <x:c r="X12" s="12" t="n">
        <x:f>IF(ISNUMBER('Offer 1 Assumptions'!X15),'Offer 1 Assumptions'!X15,"Unavailable")</x:f>
        <x:v>0</x:v>
      </x:c>
      <x:c r="Y12" s="12" t="n">
        <x:f>IF(ISNUMBER('Offer 1 Assumptions'!Y15),'Offer 1 Assumptions'!Y15,"Unavailable")</x:f>
        <x:v>0</x:v>
      </x:c>
      <x:c r="Z12" s="12" t="n">
        <x:f>IF(ISNUMBER('Offer 1 Assumptions'!Z15),'Offer 1 Assumptions'!Z15,"Unavailable")</x:f>
        <x:v>0</x:v>
      </x:c>
      <x:c r="AA12" s="12" t="n">
        <x:f>IF(ISNUMBER('Offer 1 Assumptions'!AA15),'Offer 1 Assumptions'!AA15,"Unavailable")</x:f>
        <x:v>0</x:v>
      </x:c>
      <x:c r="AB12" s="12" t="n">
        <x:f>IF(ISNUMBER('Offer 1 Assumptions'!AB15),'Offer 1 Assumptions'!AB15,"Unavailable")</x:f>
        <x:v>0</x:v>
      </x:c>
      <x:c r="AC12" s="12" t="n">
        <x:f>IF(ISNUMBER('Offer 1 Assumptions'!AC15),'Offer 1 Assumptions'!AC15,"Unavailable")</x:f>
        <x:v>0</x:v>
      </x:c>
      <x:c r="AD12" s="12" t="n">
        <x:f>IF(ISNUMBER('Offer 1 Assumptions'!AD15),'Offer 1 Assumptions'!AD15,"Unavailable")</x:f>
        <x:v>0</x:v>
      </x:c>
      <x:c r="AE12" s="12" t="n">
        <x:f>IF(ISNUMBER('Offer 1 Assumptions'!AE15),'Offer 1 Assumptions'!AE15,"Unavailable")</x:f>
        <x:v>0</x:v>
      </x:c>
      <x:c r="AF12" s="12" t="n">
        <x:f>IF(ISNUMBER('Offer 1 Assumptions'!AF15),'Offer 1 Assumptions'!AF15,"Unavailable")</x:f>
        <x:v>0</x:v>
      </x:c>
      <x:c r="AG12" s="12" t="n">
        <x:f>IF(ISNUMBER('Offer 1 Assumptions'!AG15),'Offer 1 Assumptions'!AG15,"Unavailable")</x:f>
        <x:v>0</x:v>
      </x:c>
      <x:c r="AH12" s="12" t="n">
        <x:f>IF(ISNUMBER('Offer 1 Assumptions'!AH15),'Offer 1 Assumptions'!AH15,"Unavailable")</x:f>
        <x:v>0</x:v>
      </x:c>
      <x:c r="AI12" s="12" t="n">
        <x:f>IF(ISNUMBER('Offer 1 Assumptions'!AI15),'Offer 1 Assumptions'!AI15,"Unavailable")</x:f>
        <x:v>0</x:v>
      </x:c>
      <x:c r="AJ12" s="12" t="n">
        <x:f>IF(ISNUMBER('Offer 1 Assumptions'!AJ15),'Offer 1 Assumptions'!AJ15,"Unavailable")</x:f>
        <x:v>0</x:v>
      </x:c>
      <x:c r="AK12" s="12" t="n">
        <x:f>IF(ISNUMBER('Offer 1 Assumptions'!AK15),'Offer 1 Assumptions'!AK15,"Unavailable")</x:f>
        <x:v>0</x:v>
      </x:c>
      <x:c r="AL12" s="12" t="n">
        <x:f>IF(ISNUMBER('Offer 1 Assumptions'!AL15),'Offer 1 Assumptions'!AL15,"Unavailable")</x:f>
        <x:v>0</x:v>
      </x:c>
      <x:c r="AM12" s="12" t="n">
        <x:f>IF(ISNUMBER('Offer 1 Assumptions'!AM15),'Offer 1 Assumptions'!AM15,"Unavailable")</x:f>
        <x:v>0</x:v>
      </x:c>
      <x:c r="AN12" s="11" t="n">
        <x:f>IF(COUNT(C12:AM12)=COLUMNS(C12:AM12),SUM(C12:AM12),"Unavailable")</x:f>
        <x:v>80000</x:v>
      </x:c>
    </x:row>
    <x:row r="13" ht="22" customHeight="1">
      <x:c r="A13" s="1"/>
      <x:c r="B13" s="1" t="str">
        <x:v>Reimbursements</x:v>
      </x:c>
      <x:c r="C13" s="12" t="n">
        <x:f>IF(ISNUMBER('Offer 1 Assumptions'!C16),'Offer 1 Assumptions'!C16,"Unavailable")</x:f>
        <x:v>0</x:v>
      </x:c>
      <x:c r="D13" s="12" t="n">
        <x:f>IF(ISNUMBER('Offer 1 Assumptions'!D16),'Offer 1 Assumptions'!D16,"Unavailable")</x:f>
        <x:v>0</x:v>
      </x:c>
      <x:c r="E13" s="12" t="n">
        <x:f>IF(ISNUMBER('Offer 1 Assumptions'!E16),'Offer 1 Assumptions'!E16,"Unavailable")</x:f>
        <x:v>0</x:v>
      </x:c>
      <x:c r="F13" s="12" t="n">
        <x:f>IF(ISNUMBER('Offer 1 Assumptions'!F16),'Offer 1 Assumptions'!F16,"Unavailable")</x:f>
        <x:v>0</x:v>
      </x:c>
      <x:c r="G13" s="12" t="n">
        <x:f>IF(ISNUMBER('Offer 1 Assumptions'!G16),'Offer 1 Assumptions'!G16,"Unavailable")</x:f>
        <x:v>60000</x:v>
      </x:c>
      <x:c r="H13" s="12" t="n">
        <x:f>IF(ISNUMBER('Offer 1 Assumptions'!H16),'Offer 1 Assumptions'!H16,"Unavailable")</x:f>
        <x:v>0</x:v>
      </x:c>
      <x:c r="I13" s="12" t="n">
        <x:f>IF(ISNUMBER('Offer 1 Assumptions'!I16),'Offer 1 Assumptions'!I16,"Unavailable")</x:f>
        <x:v>0</x:v>
      </x:c>
      <x:c r="J13" s="12" t="n">
        <x:f>IF(ISNUMBER('Offer 1 Assumptions'!J16),'Offer 1 Assumptions'!J16,"Unavailable")</x:f>
        <x:v>0</x:v>
      </x:c>
      <x:c r="K13" s="12" t="n">
        <x:f>IF(ISNUMBER('Offer 1 Assumptions'!K16),'Offer 1 Assumptions'!K16,"Unavailable")</x:f>
        <x:v>0</x:v>
      </x:c>
      <x:c r="L13" s="12" t="n">
        <x:f>IF(ISNUMBER('Offer 1 Assumptions'!L16),'Offer 1 Assumptions'!L16,"Unavailable")</x:f>
        <x:v>0</x:v>
      </x:c>
      <x:c r="M13" s="12" t="n">
        <x:f>IF(ISNUMBER('Offer 1 Assumptions'!M16),'Offer 1 Assumptions'!M16,"Unavailable")</x:f>
        <x:v>0</x:v>
      </x:c>
      <x:c r="N13" s="12" t="n">
        <x:f>IF(ISNUMBER('Offer 1 Assumptions'!N16),'Offer 1 Assumptions'!N16,"Unavailable")</x:f>
        <x:v>0</x:v>
      </x:c>
      <x:c r="O13" s="12" t="n">
        <x:f>IF(ISNUMBER('Offer 1 Assumptions'!O16),'Offer 1 Assumptions'!O16,"Unavailable")</x:f>
        <x:v>0</x:v>
      </x:c>
      <x:c r="P13" s="12" t="n">
        <x:f>IF(ISNUMBER('Offer 1 Assumptions'!P16),'Offer 1 Assumptions'!P16,"Unavailable")</x:f>
        <x:v>0</x:v>
      </x:c>
      <x:c r="Q13" s="12" t="n">
        <x:f>IF(ISNUMBER('Offer 1 Assumptions'!Q16),'Offer 1 Assumptions'!Q16,"Unavailable")</x:f>
        <x:v>0</x:v>
      </x:c>
      <x:c r="R13" s="12" t="n">
        <x:f>IF(ISNUMBER('Offer 1 Assumptions'!R16),'Offer 1 Assumptions'!R16,"Unavailable")</x:f>
        <x:v>0</x:v>
      </x:c>
      <x:c r="S13" s="12" t="n">
        <x:f>IF(ISNUMBER('Offer 1 Assumptions'!S16),'Offer 1 Assumptions'!S16,"Unavailable")</x:f>
        <x:v>0</x:v>
      </x:c>
      <x:c r="T13" s="12" t="n">
        <x:f>IF(ISNUMBER('Offer 1 Assumptions'!T16),'Offer 1 Assumptions'!T16,"Unavailable")</x:f>
        <x:v>0</x:v>
      </x:c>
      <x:c r="U13" s="12" t="n">
        <x:f>IF(ISNUMBER('Offer 1 Assumptions'!U16),'Offer 1 Assumptions'!U16,"Unavailable")</x:f>
        <x:v>0</x:v>
      </x:c>
      <x:c r="V13" s="12" t="n">
        <x:f>IF(ISNUMBER('Offer 1 Assumptions'!V16),'Offer 1 Assumptions'!V16,"Unavailable")</x:f>
        <x:v>0</x:v>
      </x:c>
      <x:c r="W13" s="12" t="n">
        <x:f>IF(ISNUMBER('Offer 1 Assumptions'!W16),'Offer 1 Assumptions'!W16,"Unavailable")</x:f>
        <x:v>0</x:v>
      </x:c>
      <x:c r="X13" s="12" t="n">
        <x:f>IF(ISNUMBER('Offer 1 Assumptions'!X16),'Offer 1 Assumptions'!X16,"Unavailable")</x:f>
        <x:v>0</x:v>
      </x:c>
      <x:c r="Y13" s="12" t="n">
        <x:f>IF(ISNUMBER('Offer 1 Assumptions'!Y16),'Offer 1 Assumptions'!Y16,"Unavailable")</x:f>
        <x:v>0</x:v>
      </x:c>
      <x:c r="Z13" s="12" t="n">
        <x:f>IF(ISNUMBER('Offer 1 Assumptions'!Z16),'Offer 1 Assumptions'!Z16,"Unavailable")</x:f>
        <x:v>0</x:v>
      </x:c>
      <x:c r="AA13" s="12" t="n">
        <x:f>IF(ISNUMBER('Offer 1 Assumptions'!AA16),'Offer 1 Assumptions'!AA16,"Unavailable")</x:f>
        <x:v>0</x:v>
      </x:c>
      <x:c r="AB13" s="12" t="n">
        <x:f>IF(ISNUMBER('Offer 1 Assumptions'!AB16),'Offer 1 Assumptions'!AB16,"Unavailable")</x:f>
        <x:v>0</x:v>
      </x:c>
      <x:c r="AC13" s="12" t="n">
        <x:f>IF(ISNUMBER('Offer 1 Assumptions'!AC16),'Offer 1 Assumptions'!AC16,"Unavailable")</x:f>
        <x:v>0</x:v>
      </x:c>
      <x:c r="AD13" s="12" t="n">
        <x:f>IF(ISNUMBER('Offer 1 Assumptions'!AD16),'Offer 1 Assumptions'!AD16,"Unavailable")</x:f>
        <x:v>0</x:v>
      </x:c>
      <x:c r="AE13" s="12" t="n">
        <x:f>IF(ISNUMBER('Offer 1 Assumptions'!AE16),'Offer 1 Assumptions'!AE16,"Unavailable")</x:f>
        <x:v>0</x:v>
      </x:c>
      <x:c r="AF13" s="12" t="n">
        <x:f>IF(ISNUMBER('Offer 1 Assumptions'!AF16),'Offer 1 Assumptions'!AF16,"Unavailable")</x:f>
        <x:v>0</x:v>
      </x:c>
      <x:c r="AG13" s="12" t="n">
        <x:f>IF(ISNUMBER('Offer 1 Assumptions'!AG16),'Offer 1 Assumptions'!AG16,"Unavailable")</x:f>
        <x:v>0</x:v>
      </x:c>
      <x:c r="AH13" s="12" t="n">
        <x:f>IF(ISNUMBER('Offer 1 Assumptions'!AH16),'Offer 1 Assumptions'!AH16,"Unavailable")</x:f>
        <x:v>0</x:v>
      </x:c>
      <x:c r="AI13" s="12" t="n">
        <x:f>IF(ISNUMBER('Offer 1 Assumptions'!AI16),'Offer 1 Assumptions'!AI16,"Unavailable")</x:f>
        <x:v>0</x:v>
      </x:c>
      <x:c r="AJ13" s="12" t="n">
        <x:f>IF(ISNUMBER('Offer 1 Assumptions'!AJ16),'Offer 1 Assumptions'!AJ16,"Unavailable")</x:f>
        <x:v>0</x:v>
      </x:c>
      <x:c r="AK13" s="12" t="n">
        <x:f>IF(ISNUMBER('Offer 1 Assumptions'!AK16),'Offer 1 Assumptions'!AK16,"Unavailable")</x:f>
        <x:v>0</x:v>
      </x:c>
      <x:c r="AL13" s="12" t="n">
        <x:f>IF(ISNUMBER('Offer 1 Assumptions'!AL16),'Offer 1 Assumptions'!AL16,"Unavailable")</x:f>
        <x:v>0</x:v>
      </x:c>
      <x:c r="AM13" s="12" t="n">
        <x:f>IF(ISNUMBER('Offer 1 Assumptions'!AM16),'Offer 1 Assumptions'!AM16,"Unavailable")</x:f>
        <x:v>0</x:v>
      </x:c>
      <x:c r="AN13" s="11" t="n">
        <x:f>IF(COUNT(C13:AM13)=COLUMNS(C13:AM13),SUM(C13:AM13),"Unavailable")</x:f>
        <x:v>60000</x:v>
      </x:c>
    </x:row>
    <x:row r="14" ht="22" customHeight="1">
      <x:c r="A14" s="1"/>
      <x:c r="B14" s="15" t="str">
        <x:v>Nominal net cost</x:v>
      </x:c>
      <x:c r="C14" s="16" t="n">
        <x:f>IF(COUNT(C8:C13)=6,C8-C9+C10+C11+C12-C13,"Unavailable")</x:f>
        <x:v>0</x:v>
      </x:c>
      <x:c r="D14" s="16" t="n">
        <x:f>IF(COUNT(D8:D13)=6,D8-D9+D10+D11+D12-D13,"Unavailable")</x:f>
        <x:v>87166.67</x:v>
      </x:c>
      <x:c r="E14" s="16" t="n">
        <x:f>IF(COUNT(E8:E13)=6,E8-E9+E10+E11+E12-E13,"Unavailable")</x:f>
        <x:v>7166.67</x:v>
      </x:c>
      <x:c r="F14" s="16" t="n">
        <x:f>IF(COUNT(F8:F13)=6,F8-F9+F10+F11+F12-F13,"Unavailable")</x:f>
        <x:v>7166.67</x:v>
      </x:c>
      <x:c r="G14" s="16" t="n">
        <x:f>IF(COUNT(G8:G13)=6,G8-G9+G10+G11+G12-G13,"Unavailable")</x:f>
        <x:v>-27833.33</x:v>
      </x:c>
      <x:c r="H14" s="16" t="n">
        <x:f>IF(COUNT(H8:H13)=6,H8-H9+H10+H11+H12-H13,"Unavailable")</x:f>
        <x:v>32166.67</x:v>
      </x:c>
      <x:c r="I14" s="16" t="n">
        <x:f>IF(COUNT(I8:I13)=6,I8-I9+I10+I11+I12-I13,"Unavailable")</x:f>
        <x:v>32166.67</x:v>
      </x:c>
      <x:c r="J14" s="16" t="n">
        <x:f>IF(COUNT(J8:J13)=6,J8-J9+J10+J11+J12-J13,"Unavailable")</x:f>
        <x:v>32166.67</x:v>
      </x:c>
      <x:c r="K14" s="16" t="n">
        <x:f>IF(COUNT(K8:K13)=6,K8-K9+K10+K11+K12-K13,"Unavailable")</x:f>
        <x:v>32166.67</x:v>
      </x:c>
      <x:c r="L14" s="16" t="n">
        <x:f>IF(COUNT(L8:L13)=6,L8-L9+L10+L11+L12-L13,"Unavailable")</x:f>
        <x:v>32166.67</x:v>
      </x:c>
      <x:c r="M14" s="16" t="n">
        <x:f>IF(COUNT(M8:M13)=6,M8-M9+M10+M11+M12-M13,"Unavailable")</x:f>
        <x:v>32166.67</x:v>
      </x:c>
      <x:c r="N14" s="16" t="n">
        <x:f>IF(COUNT(N8:N13)=6,N8-N9+N10+N11+N12-N13,"Unavailable")</x:f>
        <x:v>32166.67</x:v>
      </x:c>
      <x:c r="O14" s="16" t="n">
        <x:f>IF(COUNT(O8:O13)=6,O8-O9+O10+O11+O12-O13,"Unavailable")</x:f>
        <x:v>32166.67</x:v>
      </x:c>
      <x:c r="P14" s="16" t="n">
        <x:f>IF(COUNT(P8:P13)=6,P8-P9+P10+P11+P12-P13,"Unavailable")</x:f>
        <x:v>33116.67</x:v>
      </x:c>
      <x:c r="Q14" s="16" t="n">
        <x:f>IF(COUNT(Q8:Q13)=6,Q8-Q9+Q10+Q11+Q12-Q13,"Unavailable")</x:f>
        <x:v>33116.67</x:v>
      </x:c>
      <x:c r="R14" s="16" t="n">
        <x:f>IF(COUNT(R8:R13)=6,R8-R9+R10+R11+R12-R13,"Unavailable")</x:f>
        <x:v>33116.67</x:v>
      </x:c>
      <x:c r="S14" s="16" t="n">
        <x:f>IF(COUNT(S8:S13)=6,S8-S9+S10+S11+S12-S13,"Unavailable")</x:f>
        <x:v>33116.67</x:v>
      </x:c>
      <x:c r="T14" s="16" t="n">
        <x:f>IF(COUNT(T8:T13)=6,T8-T9+T10+T11+T12-T13,"Unavailable")</x:f>
        <x:v>33116.67</x:v>
      </x:c>
      <x:c r="U14" s="16" t="n">
        <x:f>IF(COUNT(U8:U13)=6,U8-U9+U10+U11+U12-U13,"Unavailable")</x:f>
        <x:v>33116.67</x:v>
      </x:c>
      <x:c r="V14" s="16" t="n">
        <x:f>IF(COUNT(V8:V13)=6,V8-V9+V10+V11+V12-V13,"Unavailable")</x:f>
        <x:v>33116.67</x:v>
      </x:c>
      <x:c r="W14" s="16" t="n">
        <x:f>IF(COUNT(W8:W13)=6,W8-W9+W10+W11+W12-W13,"Unavailable")</x:f>
        <x:v>33116.67</x:v>
      </x:c>
      <x:c r="X14" s="16" t="n">
        <x:f>IF(COUNT(X8:X13)=6,X8-X9+X10+X11+X12-X13,"Unavailable")</x:f>
        <x:v>33116.67</x:v>
      </x:c>
      <x:c r="Y14" s="16" t="n">
        <x:f>IF(COUNT(Y8:Y13)=6,Y8-Y9+Y10+Y11+Y12-Y13,"Unavailable")</x:f>
        <x:v>33116.67</x:v>
      </x:c>
      <x:c r="Z14" s="16" t="n">
        <x:f>IF(COUNT(Z8:Z13)=6,Z8-Z9+Z10+Z11+Z12-Z13,"Unavailable")</x:f>
        <x:v>33116.67</x:v>
      </x:c>
      <x:c r="AA14" s="16" t="n">
        <x:f>IF(COUNT(AA8:AA13)=6,AA8-AA9+AA10+AA11+AA12-AA13,"Unavailable")</x:f>
        <x:v>33116.67</x:v>
      </x:c>
      <x:c r="AB14" s="16" t="n">
        <x:f>IF(COUNT(AB8:AB13)=6,AB8-AB9+AB10+AB11+AB12-AB13,"Unavailable")</x:f>
        <x:v>34095.17</x:v>
      </x:c>
      <x:c r="AC14" s="16" t="n">
        <x:f>IF(COUNT(AC8:AC13)=6,AC8-AC9+AC10+AC11+AC12-AC13,"Unavailable")</x:f>
        <x:v>34095.17</x:v>
      </x:c>
      <x:c r="AD14" s="16" t="n">
        <x:f>IF(COUNT(AD8:AD13)=6,AD8-AD9+AD10+AD11+AD12-AD13,"Unavailable")</x:f>
        <x:v>34095.17</x:v>
      </x:c>
      <x:c r="AE14" s="16" t="n">
        <x:f>IF(COUNT(AE8:AE13)=6,AE8-AE9+AE10+AE11+AE12-AE13,"Unavailable")</x:f>
        <x:v>34095.17</x:v>
      </x:c>
      <x:c r="AF14" s="16" t="n">
        <x:f>IF(COUNT(AF8:AF13)=6,AF8-AF9+AF10+AF11+AF12-AF13,"Unavailable")</x:f>
        <x:v>34095.17</x:v>
      </x:c>
      <x:c r="AG14" s="16" t="n">
        <x:f>IF(COUNT(AG8:AG13)=6,AG8-AG9+AG10+AG11+AG12-AG13,"Unavailable")</x:f>
        <x:v>34095.17</x:v>
      </x:c>
      <x:c r="AH14" s="16" t="n">
        <x:f>IF(COUNT(AH8:AH13)=6,AH8-AH9+AH10+AH11+AH12-AH13,"Unavailable")</x:f>
        <x:v>34095.17</x:v>
      </x:c>
      <x:c r="AI14" s="16" t="n">
        <x:f>IF(COUNT(AI8:AI13)=6,AI8-AI9+AI10+AI11+AI12-AI13,"Unavailable")</x:f>
        <x:v>34095.17</x:v>
      </x:c>
      <x:c r="AJ14" s="16" t="n">
        <x:f>IF(COUNT(AJ8:AJ13)=6,AJ8-AJ9+AJ10+AJ11+AJ12-AJ13,"Unavailable")</x:f>
        <x:v>34095.17</x:v>
      </x:c>
      <x:c r="AK14" s="16" t="n">
        <x:f>IF(COUNT(AK8:AK13)=6,AK8-AK9+AK10+AK11+AK12-AK13,"Unavailable")</x:f>
        <x:v>34095.17</x:v>
      </x:c>
      <x:c r="AL14" s="16" t="n">
        <x:f>IF(COUNT(AL8:AL13)=6,AL8-AL9+AL10+AL11+AL12-AL13,"Unavailable")</x:f>
        <x:v>34095.17</x:v>
      </x:c>
      <x:c r="AM14" s="16" t="n">
        <x:f>IF(COUNT(AM8:AM13)=6,AM8-AM9+AM10+AM11+AM12-AM13,"Unavailable")</x:f>
        <x:v>34095.17</x:v>
      </x:c>
      <x:c r="AN14" s="16" t="n">
        <x:f>IF(COUNT(C14:AM14)=COLUMNS(C14:AM14),SUM(C14:AM14),"Unavailable")</x:f>
        <x:v>1137542.1200000003</x:v>
      </x:c>
    </x:row>
    <x:row r="15" ht="22" customHeight="1">
      <x:c r="A15" s="1"/>
      <x:c r="B15" s="1" t="str">
        <x:v>Deposit cash flow</x:v>
      </x:c>
      <x:c r="C15" s="11" t="n">
        <x:f>IF(ISNUMBER('Offer 1 Assumptions'!C17),'Offer 1 Assumptions'!C17,"Unavailable")</x:f>
        <x:v>25000</x:v>
      </x:c>
      <x:c r="D15" s="11" t="n">
        <x:f>IF(ISNUMBER('Offer 1 Assumptions'!D17),'Offer 1 Assumptions'!D17,"Unavailable")</x:f>
        <x:v>0</x:v>
      </x:c>
      <x:c r="E15" s="11" t="n">
        <x:f>IF(ISNUMBER('Offer 1 Assumptions'!E17),'Offer 1 Assumptions'!E17,"Unavailable")</x:f>
        <x:v>0</x:v>
      </x:c>
      <x:c r="F15" s="11" t="n">
        <x:f>IF(ISNUMBER('Offer 1 Assumptions'!F17),'Offer 1 Assumptions'!F17,"Unavailable")</x:f>
        <x:v>0</x:v>
      </x:c>
      <x:c r="G15" s="11" t="n">
        <x:f>IF(ISNUMBER('Offer 1 Assumptions'!G17),'Offer 1 Assumptions'!G17,"Unavailable")</x:f>
        <x:v>0</x:v>
      </x:c>
      <x:c r="H15" s="11" t="n">
        <x:f>IF(ISNUMBER('Offer 1 Assumptions'!H17),'Offer 1 Assumptions'!H17,"Unavailable")</x:f>
        <x:v>0</x:v>
      </x:c>
      <x:c r="I15" s="11" t="n">
        <x:f>IF(ISNUMBER('Offer 1 Assumptions'!I17),'Offer 1 Assumptions'!I17,"Unavailable")</x:f>
        <x:v>0</x:v>
      </x:c>
      <x:c r="J15" s="11" t="n">
        <x:f>IF(ISNUMBER('Offer 1 Assumptions'!J17),'Offer 1 Assumptions'!J17,"Unavailable")</x:f>
        <x:v>0</x:v>
      </x:c>
      <x:c r="K15" s="11" t="n">
        <x:f>IF(ISNUMBER('Offer 1 Assumptions'!K17),'Offer 1 Assumptions'!K17,"Unavailable")</x:f>
        <x:v>0</x:v>
      </x:c>
      <x:c r="L15" s="11" t="n">
        <x:f>IF(ISNUMBER('Offer 1 Assumptions'!L17),'Offer 1 Assumptions'!L17,"Unavailable")</x:f>
        <x:v>0</x:v>
      </x:c>
      <x:c r="M15" s="11" t="n">
        <x:f>IF(ISNUMBER('Offer 1 Assumptions'!M17),'Offer 1 Assumptions'!M17,"Unavailable")</x:f>
        <x:v>0</x:v>
      </x:c>
      <x:c r="N15" s="11" t="n">
        <x:f>IF(ISNUMBER('Offer 1 Assumptions'!N17),'Offer 1 Assumptions'!N17,"Unavailable")</x:f>
        <x:v>0</x:v>
      </x:c>
      <x:c r="O15" s="11" t="n">
        <x:f>IF(ISNUMBER('Offer 1 Assumptions'!O17),'Offer 1 Assumptions'!O17,"Unavailable")</x:f>
        <x:v>0</x:v>
      </x:c>
      <x:c r="P15" s="11" t="n">
        <x:f>IF(ISNUMBER('Offer 1 Assumptions'!P17),'Offer 1 Assumptions'!P17,"Unavailable")</x:f>
        <x:v>0</x:v>
      </x:c>
      <x:c r="Q15" s="11" t="n">
        <x:f>IF(ISNUMBER('Offer 1 Assumptions'!Q17),'Offer 1 Assumptions'!Q17,"Unavailable")</x:f>
        <x:v>0</x:v>
      </x:c>
      <x:c r="R15" s="11" t="n">
        <x:f>IF(ISNUMBER('Offer 1 Assumptions'!R17),'Offer 1 Assumptions'!R17,"Unavailable")</x:f>
        <x:v>0</x:v>
      </x:c>
      <x:c r="S15" s="11" t="n">
        <x:f>IF(ISNUMBER('Offer 1 Assumptions'!S17),'Offer 1 Assumptions'!S17,"Unavailable")</x:f>
        <x:v>0</x:v>
      </x:c>
      <x:c r="T15" s="11" t="n">
        <x:f>IF(ISNUMBER('Offer 1 Assumptions'!T17),'Offer 1 Assumptions'!T17,"Unavailable")</x:f>
        <x:v>0</x:v>
      </x:c>
      <x:c r="U15" s="11" t="n">
        <x:f>IF(ISNUMBER('Offer 1 Assumptions'!U17),'Offer 1 Assumptions'!U17,"Unavailable")</x:f>
        <x:v>0</x:v>
      </x:c>
      <x:c r="V15" s="11" t="n">
        <x:f>IF(ISNUMBER('Offer 1 Assumptions'!V17),'Offer 1 Assumptions'!V17,"Unavailable")</x:f>
        <x:v>0</x:v>
      </x:c>
      <x:c r="W15" s="11" t="n">
        <x:f>IF(ISNUMBER('Offer 1 Assumptions'!W17),'Offer 1 Assumptions'!W17,"Unavailable")</x:f>
        <x:v>0</x:v>
      </x:c>
      <x:c r="X15" s="11" t="n">
        <x:f>IF(ISNUMBER('Offer 1 Assumptions'!X17),'Offer 1 Assumptions'!X17,"Unavailable")</x:f>
        <x:v>0</x:v>
      </x:c>
      <x:c r="Y15" s="11" t="n">
        <x:f>IF(ISNUMBER('Offer 1 Assumptions'!Y17),'Offer 1 Assumptions'!Y17,"Unavailable")</x:f>
        <x:v>0</x:v>
      </x:c>
      <x:c r="Z15" s="11" t="n">
        <x:f>IF(ISNUMBER('Offer 1 Assumptions'!Z17),'Offer 1 Assumptions'!Z17,"Unavailable")</x:f>
        <x:v>0</x:v>
      </x:c>
      <x:c r="AA15" s="11" t="n">
        <x:f>IF(ISNUMBER('Offer 1 Assumptions'!AA17),'Offer 1 Assumptions'!AA17,"Unavailable")</x:f>
        <x:v>0</x:v>
      </x:c>
      <x:c r="AB15" s="11" t="n">
        <x:f>IF(ISNUMBER('Offer 1 Assumptions'!AB17),'Offer 1 Assumptions'!AB17,"Unavailable")</x:f>
        <x:v>0</x:v>
      </x:c>
      <x:c r="AC15" s="11" t="n">
        <x:f>IF(ISNUMBER('Offer 1 Assumptions'!AC17),'Offer 1 Assumptions'!AC17,"Unavailable")</x:f>
        <x:v>0</x:v>
      </x:c>
      <x:c r="AD15" s="11" t="n">
        <x:f>IF(ISNUMBER('Offer 1 Assumptions'!AD17),'Offer 1 Assumptions'!AD17,"Unavailable")</x:f>
        <x:v>0</x:v>
      </x:c>
      <x:c r="AE15" s="11" t="n">
        <x:f>IF(ISNUMBER('Offer 1 Assumptions'!AE17),'Offer 1 Assumptions'!AE17,"Unavailable")</x:f>
        <x:v>0</x:v>
      </x:c>
      <x:c r="AF15" s="11" t="n">
        <x:f>IF(ISNUMBER('Offer 1 Assumptions'!AF17),'Offer 1 Assumptions'!AF17,"Unavailable")</x:f>
        <x:v>0</x:v>
      </x:c>
      <x:c r="AG15" s="11" t="n">
        <x:f>IF(ISNUMBER('Offer 1 Assumptions'!AG17),'Offer 1 Assumptions'!AG17,"Unavailable")</x:f>
        <x:v>0</x:v>
      </x:c>
      <x:c r="AH15" s="11" t="n">
        <x:f>IF(ISNUMBER('Offer 1 Assumptions'!AH17),'Offer 1 Assumptions'!AH17,"Unavailable")</x:f>
        <x:v>0</x:v>
      </x:c>
      <x:c r="AI15" s="11" t="n">
        <x:f>IF(ISNUMBER('Offer 1 Assumptions'!AI17),'Offer 1 Assumptions'!AI17,"Unavailable")</x:f>
        <x:v>0</x:v>
      </x:c>
      <x:c r="AJ15" s="11" t="n">
        <x:f>IF(ISNUMBER('Offer 1 Assumptions'!AJ17),'Offer 1 Assumptions'!AJ17,"Unavailable")</x:f>
        <x:v>0</x:v>
      </x:c>
      <x:c r="AK15" s="11" t="n">
        <x:f>IF(ISNUMBER('Offer 1 Assumptions'!AK17),'Offer 1 Assumptions'!AK17,"Unavailable")</x:f>
        <x:v>0</x:v>
      </x:c>
      <x:c r="AL15" s="11" t="n">
        <x:f>IF(ISNUMBER('Offer 1 Assumptions'!AL17),'Offer 1 Assumptions'!AL17,"Unavailable")</x:f>
        <x:v>0</x:v>
      </x:c>
      <x:c r="AM15" s="11" t="n">
        <x:f>IF(ISNUMBER('Offer 1 Assumptions'!AM17),'Offer 1 Assumptions'!AM17,"Unavailable")</x:f>
        <x:v>-25000</x:v>
      </x:c>
      <x:c r="AN15" s="11" t="n">
        <x:f>IF(COUNT(C15:AM15)=COLUMNS(C15:AM15),SUM(C15:AM15),"Unavailable")</x:f>
        <x:v>0</x:v>
      </x:c>
    </x:row>
    <x:row r="16" ht="22" customHeight="1">
      <x:c r="A16" s="1"/>
      <x:c r="B16" s="1" t="str">
        <x:v>Cash including deposit</x:v>
      </x:c>
      <x:c r="C16" s="11" t="n">
        <x:f>IF(COUNT(C14:C15)=2,SUM(C14:C15),"Unavailable")</x:f>
        <x:v>25000</x:v>
      </x:c>
      <x:c r="D16" s="11" t="n">
        <x:f>IF(COUNT(D14:D15)=2,SUM(D14:D15),"Unavailable")</x:f>
        <x:v>87166.67</x:v>
      </x:c>
      <x:c r="E16" s="11" t="n">
        <x:f>IF(COUNT(E14:E15)=2,SUM(E14:E15),"Unavailable")</x:f>
        <x:v>7166.67</x:v>
      </x:c>
      <x:c r="F16" s="11" t="n">
        <x:f>IF(COUNT(F14:F15)=2,SUM(F14:F15),"Unavailable")</x:f>
        <x:v>7166.67</x:v>
      </x:c>
      <x:c r="G16" s="11" t="n">
        <x:f>IF(COUNT(G14:G15)=2,SUM(G14:G15),"Unavailable")</x:f>
        <x:v>-27833.33</x:v>
      </x:c>
      <x:c r="H16" s="11" t="n">
        <x:f>IF(COUNT(H14:H15)=2,SUM(H14:H15),"Unavailable")</x:f>
        <x:v>32166.67</x:v>
      </x:c>
      <x:c r="I16" s="11" t="n">
        <x:f>IF(COUNT(I14:I15)=2,SUM(I14:I15),"Unavailable")</x:f>
        <x:v>32166.67</x:v>
      </x:c>
      <x:c r="J16" s="11" t="n">
        <x:f>IF(COUNT(J14:J15)=2,SUM(J14:J15),"Unavailable")</x:f>
        <x:v>32166.67</x:v>
      </x:c>
      <x:c r="K16" s="11" t="n">
        <x:f>IF(COUNT(K14:K15)=2,SUM(K14:K15),"Unavailable")</x:f>
        <x:v>32166.67</x:v>
      </x:c>
      <x:c r="L16" s="11" t="n">
        <x:f>IF(COUNT(L14:L15)=2,SUM(L14:L15),"Unavailable")</x:f>
        <x:v>32166.67</x:v>
      </x:c>
      <x:c r="M16" s="11" t="n">
        <x:f>IF(COUNT(M14:M15)=2,SUM(M14:M15),"Unavailable")</x:f>
        <x:v>32166.67</x:v>
      </x:c>
      <x:c r="N16" s="11" t="n">
        <x:f>IF(COUNT(N14:N15)=2,SUM(N14:N15),"Unavailable")</x:f>
        <x:v>32166.67</x:v>
      </x:c>
      <x:c r="O16" s="11" t="n">
        <x:f>IF(COUNT(O14:O15)=2,SUM(O14:O15),"Unavailable")</x:f>
        <x:v>32166.67</x:v>
      </x:c>
      <x:c r="P16" s="11" t="n">
        <x:f>IF(COUNT(P14:P15)=2,SUM(P14:P15),"Unavailable")</x:f>
        <x:v>33116.67</x:v>
      </x:c>
      <x:c r="Q16" s="11" t="n">
        <x:f>IF(COUNT(Q14:Q15)=2,SUM(Q14:Q15),"Unavailable")</x:f>
        <x:v>33116.67</x:v>
      </x:c>
      <x:c r="R16" s="11" t="n">
        <x:f>IF(COUNT(R14:R15)=2,SUM(R14:R15),"Unavailable")</x:f>
        <x:v>33116.67</x:v>
      </x:c>
      <x:c r="S16" s="11" t="n">
        <x:f>IF(COUNT(S14:S15)=2,SUM(S14:S15),"Unavailable")</x:f>
        <x:v>33116.67</x:v>
      </x:c>
      <x:c r="T16" s="11" t="n">
        <x:f>IF(COUNT(T14:T15)=2,SUM(T14:T15),"Unavailable")</x:f>
        <x:v>33116.67</x:v>
      </x:c>
      <x:c r="U16" s="11" t="n">
        <x:f>IF(COUNT(U14:U15)=2,SUM(U14:U15),"Unavailable")</x:f>
        <x:v>33116.67</x:v>
      </x:c>
      <x:c r="V16" s="11" t="n">
        <x:f>IF(COUNT(V14:V15)=2,SUM(V14:V15),"Unavailable")</x:f>
        <x:v>33116.67</x:v>
      </x:c>
      <x:c r="W16" s="11" t="n">
        <x:f>IF(COUNT(W14:W15)=2,SUM(W14:W15),"Unavailable")</x:f>
        <x:v>33116.67</x:v>
      </x:c>
      <x:c r="X16" s="11" t="n">
        <x:f>IF(COUNT(X14:X15)=2,SUM(X14:X15),"Unavailable")</x:f>
        <x:v>33116.67</x:v>
      </x:c>
      <x:c r="Y16" s="11" t="n">
        <x:f>IF(COUNT(Y14:Y15)=2,SUM(Y14:Y15),"Unavailable")</x:f>
        <x:v>33116.67</x:v>
      </x:c>
      <x:c r="Z16" s="11" t="n">
        <x:f>IF(COUNT(Z14:Z15)=2,SUM(Z14:Z15),"Unavailable")</x:f>
        <x:v>33116.67</x:v>
      </x:c>
      <x:c r="AA16" s="11" t="n">
        <x:f>IF(COUNT(AA14:AA15)=2,SUM(AA14:AA15),"Unavailable")</x:f>
        <x:v>33116.67</x:v>
      </x:c>
      <x:c r="AB16" s="11" t="n">
        <x:f>IF(COUNT(AB14:AB15)=2,SUM(AB14:AB15),"Unavailable")</x:f>
        <x:v>34095.17</x:v>
      </x:c>
      <x:c r="AC16" s="11" t="n">
        <x:f>IF(COUNT(AC14:AC15)=2,SUM(AC14:AC15),"Unavailable")</x:f>
        <x:v>34095.17</x:v>
      </x:c>
      <x:c r="AD16" s="11" t="n">
        <x:f>IF(COUNT(AD14:AD15)=2,SUM(AD14:AD15),"Unavailable")</x:f>
        <x:v>34095.17</x:v>
      </x:c>
      <x:c r="AE16" s="11" t="n">
        <x:f>IF(COUNT(AE14:AE15)=2,SUM(AE14:AE15),"Unavailable")</x:f>
        <x:v>34095.17</x:v>
      </x:c>
      <x:c r="AF16" s="11" t="n">
        <x:f>IF(COUNT(AF14:AF15)=2,SUM(AF14:AF15),"Unavailable")</x:f>
        <x:v>34095.17</x:v>
      </x:c>
      <x:c r="AG16" s="11" t="n">
        <x:f>IF(COUNT(AG14:AG15)=2,SUM(AG14:AG15),"Unavailable")</x:f>
        <x:v>34095.17</x:v>
      </x:c>
      <x:c r="AH16" s="11" t="n">
        <x:f>IF(COUNT(AH14:AH15)=2,SUM(AH14:AH15),"Unavailable")</x:f>
        <x:v>34095.17</x:v>
      </x:c>
      <x:c r="AI16" s="11" t="n">
        <x:f>IF(COUNT(AI14:AI15)=2,SUM(AI14:AI15),"Unavailable")</x:f>
        <x:v>34095.17</x:v>
      </x:c>
      <x:c r="AJ16" s="11" t="n">
        <x:f>IF(COUNT(AJ14:AJ15)=2,SUM(AJ14:AJ15),"Unavailable")</x:f>
        <x:v>34095.17</x:v>
      </x:c>
      <x:c r="AK16" s="11" t="n">
        <x:f>IF(COUNT(AK14:AK15)=2,SUM(AK14:AK15),"Unavailable")</x:f>
        <x:v>34095.17</x:v>
      </x:c>
      <x:c r="AL16" s="11" t="n">
        <x:f>IF(COUNT(AL14:AL15)=2,SUM(AL14:AL15),"Unavailable")</x:f>
        <x:v>34095.17</x:v>
      </x:c>
      <x:c r="AM16" s="11" t="n">
        <x:f>IF(COUNT(AM14:AM15)=2,SUM(AM14:AM15),"Unavailable")</x:f>
        <x:v>9095.169999999998</x:v>
      </x:c>
      <x:c r="AN16" s="11" t="n">
        <x:f>IF(COUNT(C16:AM16)=COLUMNS(C16:AM16),SUM(C16:AM16),"Unavailable")</x:f>
        <x:v>1137542.12</x:v>
      </x:c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05820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1"/>
      <x:c r="B2" s="3" t="str">
        <x:v>Cedar</x:v>
      </x:c>
      <x:c r="C2" s="3"/>
      <x:c r="D2" s="3"/>
      <x:c r="E2" s="3"/>
      <x:c r="F2" s="3"/>
      <x:c r="G2" s="3"/>
      <x:c r="H2" s="3"/>
      <x:c r="I2" s="3"/>
      <x:c r="J2" s="3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2" customHeight="1">
      <x:c r="A4" s="1"/>
      <x:c r="B4" s="1" t="str">
        <x:v>NNN</x:v>
      </x:c>
      <x:c r="C4" s="1"/>
      <x:c r="D4" s="1"/>
      <x:c r="E4" s="1"/>
      <x:c r="F4" s="1"/>
      <x:c r="G4" s="1"/>
      <x:c r="H4" s="1"/>
      <x:c r="I4" s="1"/>
      <x:c r="J4" s="1"/>
    </x:row>
    <x:row r="5" ht="22" customHeight="1">
      <x:c r="A5" s="1"/>
      <x:c r="B5" s="1" t="str">
        <x:v>36 months from 2027-01-01</x:v>
      </x:c>
      <x:c r="C5" s="1"/>
      <x:c r="D5" s="1"/>
      <x:c r="E5" s="1"/>
      <x:c r="F5" s="1"/>
      <x:c r="G5" s="1"/>
      <x:c r="H5" s="1"/>
      <x:c r="I5" s="1"/>
      <x:c r="J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2" customHeight="1">
      <x:c r="A7" s="1"/>
      <x:c r="B7" s="6" t="str">
        <x:v>Whole term</x:v>
      </x:c>
      <x:c r="C7" s="6" t="str">
        <x:v>USD</x:v>
      </x:c>
      <x:c r="D7" s="1"/>
      <x:c r="E7" s="17" t="str">
        <x:v>Cash period</x:v>
      </x:c>
      <x:c r="F7" s="17" t="str">
        <x:v>Net cost</x:v>
      </x:c>
      <x:c r="G7" s="17" t="str">
        <x:v>Deposit</x:v>
      </x:c>
      <x:c r="H7" s="17" t="str">
        <x:v>Cash outlay</x:v>
      </x:c>
      <x:c r="I7" s="1"/>
      <x:c r="J7" s="1"/>
    </x:row>
    <x:row r="8" ht="22" customHeight="1">
      <x:c r="A8" s="1"/>
      <x:c r="B8" s="1" t="str">
        <x:v>Scheduled base rent</x:v>
      </x:c>
      <x:c r="C8" s="11" t="n">
        <x:f>'Offer 2 Cash Flow'!AN8</x:f>
        <x:v>885780</x:v>
      </x:c>
      <x:c r="D8" s="1"/>
      <x:c r="E8" s="1" t="str">
        <x:v>Before start</x:v>
      </x:c>
      <x:c r="F8" s="11" t="n">
        <x:f>IF(COUNT('Offer 2 Cash Flow'!C14:C14)=1,SUM('Offer 2 Cash Flow'!C14:C14),"Unavailable")</x:f>
        <x:v>0</x:v>
      </x:c>
      <x:c r="G8" s="11" t="n">
        <x:f>IF(COUNT('Offer 2 Cash Flow'!C15:C15)=1,SUM('Offer 2 Cash Flow'!C15:C15),"Unavailable")</x:f>
        <x:v>24000</x:v>
      </x:c>
      <x:c r="H8" s="11" t="n">
        <x:f>IF(COUNT('Offer 2 Cash Flow'!C16:C16)=1,SUM('Offer 2 Cash Flow'!C16:C16),"Unavailable")</x:f>
        <x:v>24000</x:v>
      </x:c>
      <x:c r="I8" s="1"/>
      <x:c r="J8" s="1"/>
    </x:row>
    <x:row r="9" ht="22" customHeight="1">
      <x:c r="A9" s="1"/>
      <x:c r="B9" s="1" t="str">
        <x:v>Base rent waived</x:v>
      </x:c>
      <x:c r="C9" s="11" t="n">
        <x:f>'Offer 2 Cash Flow'!AN9</x:f>
        <x:v>48000</x:v>
      </x:c>
      <x:c r="D9" s="1"/>
      <x:c r="E9" s="1" t="str">
        <x:v>2027</x:v>
      </x:c>
      <x:c r="F9" s="11" t="n">
        <x:f>IF(COUNT('Offer 2 Cash Flow'!D14:O14)=12,SUM('Offer 2 Cash Flow'!D14:O14),"Unavailable")</x:f>
        <x:v>357200</x:v>
      </x:c>
      <x:c r="G9" s="11" t="n">
        <x:f>IF(COUNT('Offer 2 Cash Flow'!D15:O15)=12,SUM('Offer 2 Cash Flow'!D15:O15),"Unavailable")</x:f>
        <x:v>0</x:v>
      </x:c>
      <x:c r="H9" s="11" t="n">
        <x:f>IF(COUNT('Offer 2 Cash Flow'!D16:O16)=12,SUM('Offer 2 Cash Flow'!D16:O16),"Unavailable")</x:f>
        <x:v>357200</x:v>
      </x:c>
      <x:c r="I9" s="1"/>
      <x:c r="J9" s="1"/>
    </x:row>
    <x:row r="10" ht="22" customHeight="1">
      <x:c r="A10" s="1"/>
      <x:c r="B10" s="1" t="str">
        <x:v>Operating expenses</x:v>
      </x:c>
      <x:c r="C10" s="11" t="n">
        <x:f>'Offer 2 Cash Flow'!AN10</x:f>
        <x:v>278181</x:v>
      </x:c>
      <x:c r="D10" s="1"/>
      <x:c r="E10" s="1" t="str">
        <x:v>2028</x:v>
      </x:c>
      <x:c r="F10" s="11" t="n">
        <x:f>IF(COUNT('Offer 2 Cash Flow'!P14:AA14)=12,SUM('Offer 2 Cash Flow'!P14:AA14),"Unavailable")</x:f>
        <x:v>395100</x:v>
      </x:c>
      <x:c r="G10" s="11" t="n">
        <x:f>IF(COUNT('Offer 2 Cash Flow'!P15:AA15)=12,SUM('Offer 2 Cash Flow'!P15:AA15),"Unavailable")</x:f>
        <x:v>0</x:v>
      </x:c>
      <x:c r="H10" s="11" t="n">
        <x:f>IF(COUNT('Offer 2 Cash Flow'!P16:AA16)=12,SUM('Offer 2 Cash Flow'!P16:AA16),"Unavailable")</x:f>
        <x:v>395100</x:v>
      </x:c>
      <x:c r="I10" s="1"/>
      <x:c r="J10" s="1"/>
    </x:row>
    <x:row r="11" ht="22" customHeight="1">
      <x:c r="A11" s="1"/>
      <x:c r="B11" s="1" t="str">
        <x:v>Other recurring</x:v>
      </x:c>
      <x:c r="C11" s="11" t="n">
        <x:f>'Offer 2 Cash Flow'!AN11</x:f>
        <x:v>21600</x:v>
      </x:c>
      <x:c r="D11" s="1"/>
      <x:c r="E11" s="1" t="str">
        <x:v>2029</x:v>
      </x:c>
      <x:c r="F11" s="11" t="n">
        <x:f>IF(COUNT('Offer 2 Cash Flow'!AB14:AM14)=12,SUM('Offer 2 Cash Flow'!AB14:AM14),"Unavailable")</x:f>
        <x:v>405261</x:v>
      </x:c>
      <x:c r="G11" s="11" t="n">
        <x:f>IF(COUNT('Offer 2 Cash Flow'!AB15:AM15)=12,SUM('Offer 2 Cash Flow'!AB15:AM15),"Unavailable")</x:f>
        <x:v>-24000</x:v>
      </x:c>
      <x:c r="H11" s="11" t="n">
        <x:f>IF(COUNT('Offer 2 Cash Flow'!AB16:AM16)=12,SUM('Offer 2 Cash Flow'!AB16:AM16),"Unavailable")</x:f>
        <x:v>381261</x:v>
      </x:c>
      <x:c r="I11" s="1"/>
      <x:c r="J11" s="1"/>
    </x:row>
    <x:row r="12" ht="22" customHeight="1">
      <x:c r="A12" s="1"/>
      <x:c r="B12" s="1" t="str">
        <x:v>One-time costs</x:v>
      </x:c>
      <x:c r="C12" s="11" t="n">
        <x:f>'Offer 2 Cash Flow'!AN12</x:f>
        <x:v>60000</x:v>
      </x:c>
      <x:c r="D12" s="1"/>
      <x:c r="E12" s="1"/>
      <x:c r="F12" s="11"/>
      <x:c r="G12" s="11"/>
      <x:c r="H12" s="11"/>
      <x:c r="I12" s="1"/>
      <x:c r="J12" s="1"/>
    </x:row>
    <x:row r="13" ht="22" customHeight="1">
      <x:c r="A13" s="1"/>
      <x:c r="B13" s="1" t="str">
        <x:v>Reimbursements</x:v>
      </x:c>
      <x:c r="C13" s="11" t="n">
        <x:f>'Offer 2 Cash Flow'!AN13</x:f>
        <x:v>40000</x:v>
      </x:c>
      <x:c r="D13" s="1"/>
      <x:c r="E13" s="1"/>
      <x:c r="F13" s="1"/>
      <x:c r="G13" s="1"/>
      <x:c r="H13" s="1"/>
      <x:c r="I13" s="1"/>
      <x:c r="J13" s="1"/>
    </x:row>
    <x:row r="14" ht="22" customHeight="1">
      <x:c r="A14" s="1"/>
      <x:c r="B14" s="1"/>
      <x:c r="C14" s="11"/>
      <x:c r="D14" s="1"/>
      <x:c r="E14" s="1"/>
      <x:c r="F14" s="1"/>
      <x:c r="G14" s="1"/>
      <x:c r="H14" s="1"/>
      <x:c r="I14" s="1"/>
      <x:c r="J14" s="1"/>
    </x:row>
    <x:row r="15" ht="22" customHeight="1">
      <x:c r="A15" s="1"/>
      <x:c r="B15" s="15" t="str">
        <x:v>Nominal net cost</x:v>
      </x:c>
      <x:c r="C15" s="16" t="n">
        <x:f>IF('Offer 2 Assumptions'!F3=1,'Offer 2 Cash Flow'!AN14,"Unavailable")</x:f>
        <x:v>1157561</x:v>
      </x:c>
      <x:c r="D15" s="1"/>
      <x:c r="E15" s="1"/>
      <x:c r="F15" s="1"/>
      <x:c r="G15" s="1"/>
      <x:c r="H15" s="1"/>
      <x:c r="I15" s="1"/>
      <x:c r="J15" s="1"/>
    </x:row>
    <x:row r="16" ht="22" customHeight="1">
      <x:c r="A16" s="1"/>
      <x:c r="B16" s="15" t="str">
        <x:v>Annualized cost per RSF</x:v>
      </x:c>
      <x:c r="C16" s="16" t="n">
        <x:f>IF(ISNUMBER(C15),C15/'Offer 2 Assumptions'!C3/36*12,"Unavailable")</x:f>
        <x:v>38.585366666666665</x:v>
      </x:c>
      <x:c r="D16" s="1"/>
      <x:c r="E16" s="1"/>
      <x:c r="F16" s="1"/>
      <x:c r="G16" s="1"/>
      <x:c r="H16" s="1"/>
      <x:c r="I16" s="1"/>
      <x:c r="J16" s="1"/>
    </x:row>
    <x:row r="17" ht="22" customHeight="1">
      <x:c r="A17" s="1"/>
      <x:c r="B17" s="1" t="str">
        <x:v>Deposit cash outstanding</x:v>
      </x:c>
      <x:c r="C17" s="11" t="n">
        <x:f>'Offer 2 Cash Flow'!AN15</x:f>
        <x:v>0</x:v>
      </x:c>
      <x:c r="D17" s="1"/>
      <x:c r="E17" s="1"/>
      <x:c r="F17" s="1"/>
      <x:c r="G17" s="1"/>
      <x:c r="H17" s="1"/>
      <x:c r="I17" s="1"/>
      <x:c r="J17" s="1"/>
    </x:row>
    <x:row r="18" ht="22" customHeight="1">
      <x:c r="A18" s="1"/>
      <x:c r="B18" s="1" t="str">
        <x:v>Cash including deposit</x:v>
      </x:c>
      <x:c r="C18" s="11" t="n">
        <x:f>IF('Offer 2 Assumptions'!F3=1,'Offer 2 Cash Flow'!AN16,"Unavailable")</x:f>
        <x:v>1157561</x:v>
      </x:c>
      <x:c r="D18" s="1"/>
      <x:c r="E18" s="1"/>
      <x:c r="F18" s="1"/>
      <x:c r="G18" s="1"/>
      <x:c r="H18" s="1"/>
      <x:c r="I18" s="1"/>
      <x:c r="J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2" customHeight="1">
      <x:c r="A21" s="1"/>
      <x:c r="B21" s="1" t="str">
        <x:v>Open items</x:v>
      </x:c>
      <x:c r="C21" s="1"/>
      <x:c r="D21" s="1"/>
      <x:c r="E21" s="1"/>
      <x:c r="F21" s="1"/>
      <x:c r="G21" s="1"/>
      <x:c r="H21" s="1"/>
      <x:c r="I21" s="1"/>
      <x:c r="J21" s="1"/>
    </x:row>
    <x:row r="22" ht="30" customHeight="1">
      <x:c r="A22" s="1"/>
      <x:c r="B22" s="1" t="str">
        <x:v>None identified in the supplied input</x:v>
      </x:c>
      <x:c r="C22" s="1"/>
      <x:c r="D22" s="1"/>
      <x:c r="E22" s="1"/>
      <x:c r="F22" s="1"/>
      <x:c r="G22" s="1"/>
      <x:c r="H22" s="1"/>
      <x:c r="I22" s="1"/>
      <x:c r="J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D0582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</x:row>
    <x:row r="2" ht="29" customHeight="1">
      <x:c r="A2" s="1"/>
      <x:c r="B2" s="3" t="str">
        <x:v>Cedar assumptions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</x:row>
    <x:row r="3" ht="22" customHeight="1">
      <x:c r="A3" s="1"/>
      <x:c r="B3" s="1" t="str">
        <x:v>Rentable area</x:v>
      </x:c>
      <x:c r="C3" s="4" t="n">
        <x:v>10000</x:v>
      </x:c>
      <x:c r="D3" s="1"/>
      <x:c r="E3" s="1" t="str">
        <x:v>Scope confirmed</x:v>
      </x:c>
      <x:c r="F3" s="4" t="n">
        <x:v>1</x:v>
      </x:c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4" ht="22" customHeight="1">
      <x:c r="A4" s="1"/>
      <x:c r="B4" s="1" t="str">
        <x:v>NNN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</x:row>
    <x:row r="5" ht="22" customHeight="1">
      <x:c r="A5" s="1"/>
      <x:c r="B5" s="1" t="str">
        <x:v>Blue inputs are editable. Regenerate for a different commencement or term.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</x:row>
    <x:row r="7" ht="22" customHeight="1">
      <x:c r="A7" s="1"/>
      <x:c r="B7" s="6" t="str">
        <x:v>Period beginning</x:v>
      </x:c>
      <x:c r="C7" s="6" t="str">
        <x:v>Before start</x:v>
      </x:c>
      <x:c r="D7" s="7" t="n">
        <x:v>46388</x:v>
      </x:c>
      <x:c r="E7" s="7" t="n">
        <x:v>46419</x:v>
      </x:c>
      <x:c r="F7" s="7" t="n">
        <x:v>46447</x:v>
      </x:c>
      <x:c r="G7" s="7" t="n">
        <x:v>46478</x:v>
      </x:c>
      <x:c r="H7" s="7" t="n">
        <x:v>46508</x:v>
      </x:c>
      <x:c r="I7" s="7" t="n">
        <x:v>46539</x:v>
      </x:c>
      <x:c r="J7" s="7" t="n">
        <x:v>46569</x:v>
      </x:c>
      <x:c r="K7" s="7" t="n">
        <x:v>46600</x:v>
      </x:c>
      <x:c r="L7" s="7" t="n">
        <x:v>46631</x:v>
      </x:c>
      <x:c r="M7" s="7" t="n">
        <x:v>46661</x:v>
      </x:c>
      <x:c r="N7" s="7" t="n">
        <x:v>46692</x:v>
      </x:c>
      <x:c r="O7" s="7" t="n">
        <x:v>46722</x:v>
      </x:c>
      <x:c r="P7" s="7" t="n">
        <x:v>46753</x:v>
      </x:c>
      <x:c r="Q7" s="7" t="n">
        <x:v>46784</x:v>
      </x:c>
      <x:c r="R7" s="7" t="n">
        <x:v>46813</x:v>
      </x:c>
      <x:c r="S7" s="7" t="n">
        <x:v>46844</x:v>
      </x:c>
      <x:c r="T7" s="7" t="n">
        <x:v>46874</x:v>
      </x:c>
      <x:c r="U7" s="7" t="n">
        <x:v>46905</x:v>
      </x:c>
      <x:c r="V7" s="7" t="n">
        <x:v>46935</x:v>
      </x:c>
      <x:c r="W7" s="7" t="n">
        <x:v>46966</x:v>
      </x:c>
      <x:c r="X7" s="7" t="n">
        <x:v>46997</x:v>
      </x:c>
      <x:c r="Y7" s="7" t="n">
        <x:v>47027</x:v>
      </x:c>
      <x:c r="Z7" s="7" t="n">
        <x:v>47058</x:v>
      </x:c>
      <x:c r="AA7" s="7" t="n">
        <x:v>47088</x:v>
      </x:c>
      <x:c r="AB7" s="7" t="n">
        <x:v>47119</x:v>
      </x:c>
      <x:c r="AC7" s="7" t="n">
        <x:v>47150</x:v>
      </x:c>
      <x:c r="AD7" s="7" t="n">
        <x:v>47178</x:v>
      </x:c>
      <x:c r="AE7" s="7" t="n">
        <x:v>47209</x:v>
      </x:c>
      <x:c r="AF7" s="7" t="n">
        <x:v>47239</x:v>
      </x:c>
      <x:c r="AG7" s="7" t="n">
        <x:v>47270</x:v>
      </x:c>
      <x:c r="AH7" s="7" t="n">
        <x:v>47300</x:v>
      </x:c>
      <x:c r="AI7" s="7" t="n">
        <x:v>47331</x:v>
      </x:c>
      <x:c r="AJ7" s="7" t="n">
        <x:v>47362</x:v>
      </x:c>
      <x:c r="AK7" s="7" t="n">
        <x:v>47392</x:v>
      </x:c>
      <x:c r="AL7" s="7" t="n">
        <x:v>47423</x:v>
      </x:c>
      <x:c r="AM7" s="7" t="n">
        <x:v>47453</x:v>
      </x:c>
    </x:row>
    <x:row r="8" ht="22" customHeight="1">
      <x:c r="A8" s="1"/>
      <x:c r="B8" s="1" t="str">
        <x:v>Base rent rate</x:v>
      </x:c>
      <x:c r="C8" s="8" t="n">
        <x:v>0</x:v>
      </x:c>
      <x:c r="D8" s="8" t="n">
        <x:v>2.4</x:v>
      </x:c>
      <x:c r="E8" s="8" t="n">
        <x:v>2.4</x:v>
      </x:c>
      <x:c r="F8" s="8" t="n">
        <x:v>2.4</x:v>
      </x:c>
      <x:c r="G8" s="8" t="n">
        <x:v>2.4</x:v>
      </x:c>
      <x:c r="H8" s="8" t="n">
        <x:v>2.4</x:v>
      </x:c>
      <x:c r="I8" s="8" t="n">
        <x:v>2.4</x:v>
      </x:c>
      <x:c r="J8" s="8" t="n">
        <x:v>2.4</x:v>
      </x:c>
      <x:c r="K8" s="8" t="n">
        <x:v>2.4</x:v>
      </x:c>
      <x:c r="L8" s="8" t="n">
        <x:v>2.4</x:v>
      </x:c>
      <x:c r="M8" s="8" t="n">
        <x:v>2.4</x:v>
      </x:c>
      <x:c r="N8" s="8" t="n">
        <x:v>2.4</x:v>
      </x:c>
      <x:c r="O8" s="8" t="n">
        <x:v>2.4</x:v>
      </x:c>
      <x:c r="P8" s="8" t="n">
        <x:v>2.46</x:v>
      </x:c>
      <x:c r="Q8" s="8" t="n">
        <x:v>2.46</x:v>
      </x:c>
      <x:c r="R8" s="8" t="n">
        <x:v>2.46</x:v>
      </x:c>
      <x:c r="S8" s="8" t="n">
        <x:v>2.46</x:v>
      </x:c>
      <x:c r="T8" s="8" t="n">
        <x:v>2.46</x:v>
      </x:c>
      <x:c r="U8" s="8" t="n">
        <x:v>2.46</x:v>
      </x:c>
      <x:c r="V8" s="8" t="n">
        <x:v>2.46</x:v>
      </x:c>
      <x:c r="W8" s="8" t="n">
        <x:v>2.46</x:v>
      </x:c>
      <x:c r="X8" s="8" t="n">
        <x:v>2.46</x:v>
      </x:c>
      <x:c r="Y8" s="8" t="n">
        <x:v>2.46</x:v>
      </x:c>
      <x:c r="Z8" s="8" t="n">
        <x:v>2.46</x:v>
      </x:c>
      <x:c r="AA8" s="8" t="n">
        <x:v>2.46</x:v>
      </x:c>
      <x:c r="AB8" s="8" t="n">
        <x:v>2.5215</x:v>
      </x:c>
      <x:c r="AC8" s="8" t="n">
        <x:v>2.5215</x:v>
      </x:c>
      <x:c r="AD8" s="8" t="n">
        <x:v>2.5215</x:v>
      </x:c>
      <x:c r="AE8" s="8" t="n">
        <x:v>2.5215</x:v>
      </x:c>
      <x:c r="AF8" s="8" t="n">
        <x:v>2.5215</x:v>
      </x:c>
      <x:c r="AG8" s="8" t="n">
        <x:v>2.5215</x:v>
      </x:c>
      <x:c r="AH8" s="8" t="n">
        <x:v>2.5215</x:v>
      </x:c>
      <x:c r="AI8" s="8" t="n">
        <x:v>2.5215</x:v>
      </x:c>
      <x:c r="AJ8" s="8" t="n">
        <x:v>2.5215</x:v>
      </x:c>
      <x:c r="AK8" s="8" t="n">
        <x:v>2.5215</x:v>
      </x:c>
      <x:c r="AL8" s="8" t="n">
        <x:v>2.5215</x:v>
      </x:c>
      <x:c r="AM8" s="8" t="n">
        <x:v>2.5215</x:v>
      </x:c>
    </x:row>
    <x:row r="9" ht="38" customHeight="1">
      <x:c r="A9" s="1"/>
      <x:c r="B9" s="1" t="str">
        <x:v>Base rent unit</x:v>
      </x:c>
      <x:c r="C9" s="10" t="str">
        <x:v>$/month total</x:v>
      </x:c>
      <x:c r="D9" s="10" t="str">
        <x:v>$/RSF/month</x:v>
      </x:c>
      <x:c r="E9" s="10" t="str">
        <x:v>$/RSF/month</x:v>
      </x:c>
      <x:c r="F9" s="10" t="str">
        <x:v>$/RSF/month</x:v>
      </x:c>
      <x:c r="G9" s="10" t="str">
        <x:v>$/RSF/month</x:v>
      </x:c>
      <x:c r="H9" s="10" t="str">
        <x:v>$/RSF/month</x:v>
      </x:c>
      <x:c r="I9" s="10" t="str">
        <x:v>$/RSF/month</x:v>
      </x:c>
      <x:c r="J9" s="10" t="str">
        <x:v>$/RSF/month</x:v>
      </x:c>
      <x:c r="K9" s="10" t="str">
        <x:v>$/RSF/month</x:v>
      </x:c>
      <x:c r="L9" s="10" t="str">
        <x:v>$/RSF/month</x:v>
      </x:c>
      <x:c r="M9" s="10" t="str">
        <x:v>$/RSF/month</x:v>
      </x:c>
      <x:c r="N9" s="10" t="str">
        <x:v>$/RSF/month</x:v>
      </x:c>
      <x:c r="O9" s="10" t="str">
        <x:v>$/RSF/month</x:v>
      </x:c>
      <x:c r="P9" s="10" t="str">
        <x:v>$/RSF/month</x:v>
      </x:c>
      <x:c r="Q9" s="10" t="str">
        <x:v>$/RSF/month</x:v>
      </x:c>
      <x:c r="R9" s="10" t="str">
        <x:v>$/RSF/month</x:v>
      </x:c>
      <x:c r="S9" s="10" t="str">
        <x:v>$/RSF/month</x:v>
      </x:c>
      <x:c r="T9" s="10" t="str">
        <x:v>$/RSF/month</x:v>
      </x:c>
      <x:c r="U9" s="10" t="str">
        <x:v>$/RSF/month</x:v>
      </x:c>
      <x:c r="V9" s="10" t="str">
        <x:v>$/RSF/month</x:v>
      </x:c>
      <x:c r="W9" s="10" t="str">
        <x:v>$/RSF/month</x:v>
      </x:c>
      <x:c r="X9" s="10" t="str">
        <x:v>$/RSF/month</x:v>
      </x:c>
      <x:c r="Y9" s="10" t="str">
        <x:v>$/RSF/month</x:v>
      </x:c>
      <x:c r="Z9" s="10" t="str">
        <x:v>$/RSF/month</x:v>
      </x:c>
      <x:c r="AA9" s="10" t="str">
        <x:v>$/RSF/month</x:v>
      </x:c>
      <x:c r="AB9" s="10" t="str">
        <x:v>$/RSF/month</x:v>
      </x:c>
      <x:c r="AC9" s="10" t="str">
        <x:v>$/RSF/month</x:v>
      </x:c>
      <x:c r="AD9" s="10" t="str">
        <x:v>$/RSF/month</x:v>
      </x:c>
      <x:c r="AE9" s="10" t="str">
        <x:v>$/RSF/month</x:v>
      </x:c>
      <x:c r="AF9" s="10" t="str">
        <x:v>$/RSF/month</x:v>
      </x:c>
      <x:c r="AG9" s="10" t="str">
        <x:v>$/RSF/month</x:v>
      </x:c>
      <x:c r="AH9" s="10" t="str">
        <x:v>$/RSF/month</x:v>
      </x:c>
      <x:c r="AI9" s="10" t="str">
        <x:v>$/RSF/month</x:v>
      </x:c>
      <x:c r="AJ9" s="10" t="str">
        <x:v>$/RSF/month</x:v>
      </x:c>
      <x:c r="AK9" s="10" t="str">
        <x:v>$/RSF/month</x:v>
      </x:c>
      <x:c r="AL9" s="10" t="str">
        <x:v>$/RSF/month</x:v>
      </x:c>
      <x:c r="AM9" s="10" t="str">
        <x:v>$/RSF/month</x:v>
      </x:c>
    </x:row>
    <x:row r="10" ht="22" customHeight="1">
      <x:c r="A10" s="1"/>
      <x:c r="B10" s="1" t="str">
        <x:v>Expense rate</x:v>
      </x:c>
      <x:c r="C10" s="8" t="n">
        <x:v>0</x:v>
      </x:c>
      <x:c r="D10" s="8" t="n">
        <x:v>9</x:v>
      </x:c>
      <x:c r="E10" s="8" t="n">
        <x:v>9</x:v>
      </x:c>
      <x:c r="F10" s="8" t="n">
        <x:v>9</x:v>
      </x:c>
      <x:c r="G10" s="8" t="n">
        <x:v>9</x:v>
      </x:c>
      <x:c r="H10" s="8" t="n">
        <x:v>9</x:v>
      </x:c>
      <x:c r="I10" s="8" t="n">
        <x:v>9</x:v>
      </x:c>
      <x:c r="J10" s="8" t="n">
        <x:v>9</x:v>
      </x:c>
      <x:c r="K10" s="8" t="n">
        <x:v>9</x:v>
      </x:c>
      <x:c r="L10" s="8" t="n">
        <x:v>9</x:v>
      </x:c>
      <x:c r="M10" s="8" t="n">
        <x:v>9</x:v>
      </x:c>
      <x:c r="N10" s="8" t="n">
        <x:v>9</x:v>
      </x:c>
      <x:c r="O10" s="8" t="n">
        <x:v>9</x:v>
      </x:c>
      <x:c r="P10" s="8" t="n">
        <x:v>9.27</x:v>
      </x:c>
      <x:c r="Q10" s="8" t="n">
        <x:v>9.27</x:v>
      </x:c>
      <x:c r="R10" s="8" t="n">
        <x:v>9.27</x:v>
      </x:c>
      <x:c r="S10" s="8" t="n">
        <x:v>9.27</x:v>
      </x:c>
      <x:c r="T10" s="8" t="n">
        <x:v>9.27</x:v>
      </x:c>
      <x:c r="U10" s="8" t="n">
        <x:v>9.27</x:v>
      </x:c>
      <x:c r="V10" s="8" t="n">
        <x:v>9.27</x:v>
      </x:c>
      <x:c r="W10" s="8" t="n">
        <x:v>9.27</x:v>
      </x:c>
      <x:c r="X10" s="8" t="n">
        <x:v>9.27</x:v>
      </x:c>
      <x:c r="Y10" s="8" t="n">
        <x:v>9.27</x:v>
      </x:c>
      <x:c r="Z10" s="8" t="n">
        <x:v>9.27</x:v>
      </x:c>
      <x:c r="AA10" s="8" t="n">
        <x:v>9.27</x:v>
      </x:c>
      <x:c r="AB10" s="8" t="n">
        <x:v>9.5481</x:v>
      </x:c>
      <x:c r="AC10" s="8" t="n">
        <x:v>9.5481</x:v>
      </x:c>
      <x:c r="AD10" s="8" t="n">
        <x:v>9.5481</x:v>
      </x:c>
      <x:c r="AE10" s="8" t="n">
        <x:v>9.5481</x:v>
      </x:c>
      <x:c r="AF10" s="8" t="n">
        <x:v>9.5481</x:v>
      </x:c>
      <x:c r="AG10" s="8" t="n">
        <x:v>9.5481</x:v>
      </x:c>
      <x:c r="AH10" s="8" t="n">
        <x:v>9.5481</x:v>
      </x:c>
      <x:c r="AI10" s="8" t="n">
        <x:v>9.5481</x:v>
      </x:c>
      <x:c r="AJ10" s="8" t="n">
        <x:v>9.5481</x:v>
      </x:c>
      <x:c r="AK10" s="8" t="n">
        <x:v>9.5481</x:v>
      </x:c>
      <x:c r="AL10" s="8" t="n">
        <x:v>9.5481</x:v>
      </x:c>
      <x:c r="AM10" s="8" t="n">
        <x:v>9.5481</x:v>
      </x:c>
    </x:row>
    <x:row r="11" ht="38" customHeight="1">
      <x:c r="A11" s="1"/>
      <x:c r="B11" s="1" t="str">
        <x:v>Expense unit</x:v>
      </x:c>
      <x:c r="C11" s="10" t="str">
        <x:v>$/month total</x:v>
      </x:c>
      <x:c r="D11" s="10" t="str">
        <x:v>$/RSF/year</x:v>
      </x:c>
      <x:c r="E11" s="10" t="str">
        <x:v>$/RSF/year</x:v>
      </x:c>
      <x:c r="F11" s="10" t="str">
        <x:v>$/RSF/year</x:v>
      </x:c>
      <x:c r="G11" s="10" t="str">
        <x:v>$/RSF/year</x:v>
      </x:c>
      <x:c r="H11" s="10" t="str">
        <x:v>$/RSF/year</x:v>
      </x:c>
      <x:c r="I11" s="10" t="str">
        <x:v>$/RSF/year</x:v>
      </x:c>
      <x:c r="J11" s="10" t="str">
        <x:v>$/RSF/year</x:v>
      </x:c>
      <x:c r="K11" s="10" t="str">
        <x:v>$/RSF/year</x:v>
      </x:c>
      <x:c r="L11" s="10" t="str">
        <x:v>$/RSF/year</x:v>
      </x:c>
      <x:c r="M11" s="10" t="str">
        <x:v>$/RSF/year</x:v>
      </x:c>
      <x:c r="N11" s="10" t="str">
        <x:v>$/RSF/year</x:v>
      </x:c>
      <x:c r="O11" s="10" t="str">
        <x:v>$/RSF/year</x:v>
      </x:c>
      <x:c r="P11" s="10" t="str">
        <x:v>$/RSF/year</x:v>
      </x:c>
      <x:c r="Q11" s="10" t="str">
        <x:v>$/RSF/year</x:v>
      </x:c>
      <x:c r="R11" s="10" t="str">
        <x:v>$/RSF/year</x:v>
      </x:c>
      <x:c r="S11" s="10" t="str">
        <x:v>$/RSF/year</x:v>
      </x:c>
      <x:c r="T11" s="10" t="str">
        <x:v>$/RSF/year</x:v>
      </x:c>
      <x:c r="U11" s="10" t="str">
        <x:v>$/RSF/year</x:v>
      </x:c>
      <x:c r="V11" s="10" t="str">
        <x:v>$/RSF/year</x:v>
      </x:c>
      <x:c r="W11" s="10" t="str">
        <x:v>$/RSF/year</x:v>
      </x:c>
      <x:c r="X11" s="10" t="str">
        <x:v>$/RSF/year</x:v>
      </x:c>
      <x:c r="Y11" s="10" t="str">
        <x:v>$/RSF/year</x:v>
      </x:c>
      <x:c r="Z11" s="10" t="str">
        <x:v>$/RSF/year</x:v>
      </x:c>
      <x:c r="AA11" s="10" t="str">
        <x:v>$/RSF/year</x:v>
      </x:c>
      <x:c r="AB11" s="10" t="str">
        <x:v>$/RSF/year</x:v>
      </x:c>
      <x:c r="AC11" s="10" t="str">
        <x:v>$/RSF/year</x:v>
      </x:c>
      <x:c r="AD11" s="10" t="str">
        <x:v>$/RSF/year</x:v>
      </x:c>
      <x:c r="AE11" s="10" t="str">
        <x:v>$/RSF/year</x:v>
      </x:c>
      <x:c r="AF11" s="10" t="str">
        <x:v>$/RSF/year</x:v>
      </x:c>
      <x:c r="AG11" s="10" t="str">
        <x:v>$/RSF/year</x:v>
      </x:c>
      <x:c r="AH11" s="10" t="str">
        <x:v>$/RSF/year</x:v>
      </x:c>
      <x:c r="AI11" s="10" t="str">
        <x:v>$/RSF/year</x:v>
      </x:c>
      <x:c r="AJ11" s="10" t="str">
        <x:v>$/RSF/year</x:v>
      </x:c>
      <x:c r="AK11" s="10" t="str">
        <x:v>$/RSF/year</x:v>
      </x:c>
      <x:c r="AL11" s="10" t="str">
        <x:v>$/RSF/year</x:v>
      </x:c>
      <x:c r="AM11" s="10" t="str">
        <x:v>$/RSF/year</x:v>
      </x:c>
    </x:row>
    <x:row r="12" ht="22" customHeight="1">
      <x:c r="A12" s="1"/>
      <x:c r="B12" s="1" t="str">
        <x:v>Other recurring rate</x:v>
      </x:c>
      <x:c r="C12" s="8" t="n">
        <x:v>0</x:v>
      </x:c>
      <x:c r="D12" s="8" t="n">
        <x:v>600</x:v>
      </x:c>
      <x:c r="E12" s="8" t="n">
        <x:v>600</x:v>
      </x:c>
      <x:c r="F12" s="8" t="n">
        <x:v>600</x:v>
      </x:c>
      <x:c r="G12" s="8" t="n">
        <x:v>600</x:v>
      </x:c>
      <x:c r="H12" s="8" t="n">
        <x:v>600</x:v>
      </x:c>
      <x:c r="I12" s="8" t="n">
        <x:v>600</x:v>
      </x:c>
      <x:c r="J12" s="8" t="n">
        <x:v>600</x:v>
      </x:c>
      <x:c r="K12" s="8" t="n">
        <x:v>600</x:v>
      </x:c>
      <x:c r="L12" s="8" t="n">
        <x:v>600</x:v>
      </x:c>
      <x:c r="M12" s="8" t="n">
        <x:v>600</x:v>
      </x:c>
      <x:c r="N12" s="8" t="n">
        <x:v>600</x:v>
      </x:c>
      <x:c r="O12" s="8" t="n">
        <x:v>600</x:v>
      </x:c>
      <x:c r="P12" s="8" t="n">
        <x:v>600</x:v>
      </x:c>
      <x:c r="Q12" s="8" t="n">
        <x:v>600</x:v>
      </x:c>
      <x:c r="R12" s="8" t="n">
        <x:v>600</x:v>
      </x:c>
      <x:c r="S12" s="8" t="n">
        <x:v>600</x:v>
      </x:c>
      <x:c r="T12" s="8" t="n">
        <x:v>600</x:v>
      </x:c>
      <x:c r="U12" s="8" t="n">
        <x:v>600</x:v>
      </x:c>
      <x:c r="V12" s="8" t="n">
        <x:v>600</x:v>
      </x:c>
      <x:c r="W12" s="8" t="n">
        <x:v>600</x:v>
      </x:c>
      <x:c r="X12" s="8" t="n">
        <x:v>600</x:v>
      </x:c>
      <x:c r="Y12" s="8" t="n">
        <x:v>600</x:v>
      </x:c>
      <x:c r="Z12" s="8" t="n">
        <x:v>600</x:v>
      </x:c>
      <x:c r="AA12" s="8" t="n">
        <x:v>600</x:v>
      </x:c>
      <x:c r="AB12" s="8" t="n">
        <x:v>600</x:v>
      </x:c>
      <x:c r="AC12" s="8" t="n">
        <x:v>600</x:v>
      </x:c>
      <x:c r="AD12" s="8" t="n">
        <x:v>600</x:v>
      </x:c>
      <x:c r="AE12" s="8" t="n">
        <x:v>600</x:v>
      </x:c>
      <x:c r="AF12" s="8" t="n">
        <x:v>600</x:v>
      </x:c>
      <x:c r="AG12" s="8" t="n">
        <x:v>600</x:v>
      </x:c>
      <x:c r="AH12" s="8" t="n">
        <x:v>600</x:v>
      </x:c>
      <x:c r="AI12" s="8" t="n">
        <x:v>600</x:v>
      </x:c>
      <x:c r="AJ12" s="8" t="n">
        <x:v>600</x:v>
      </x:c>
      <x:c r="AK12" s="8" t="n">
        <x:v>600</x:v>
      </x:c>
      <x:c r="AL12" s="8" t="n">
        <x:v>600</x:v>
      </x:c>
      <x:c r="AM12" s="8" t="n">
        <x:v>600</x:v>
      </x:c>
    </x:row>
    <x:row r="13" ht="38" customHeight="1">
      <x:c r="A13" s="1"/>
      <x:c r="B13" s="1" t="str">
        <x:v>Other recurring unit</x:v>
      </x:c>
      <x:c r="C13" s="10" t="str">
        <x:v>$/month total</x:v>
      </x:c>
      <x:c r="D13" s="10" t="str">
        <x:v>$/month total</x:v>
      </x:c>
      <x:c r="E13" s="10" t="str">
        <x:v>$/month total</x:v>
      </x:c>
      <x:c r="F13" s="10" t="str">
        <x:v>$/month total</x:v>
      </x:c>
      <x:c r="G13" s="10" t="str">
        <x:v>$/month total</x:v>
      </x:c>
      <x:c r="H13" s="10" t="str">
        <x:v>$/month total</x:v>
      </x:c>
      <x:c r="I13" s="10" t="str">
        <x:v>$/month total</x:v>
      </x:c>
      <x:c r="J13" s="10" t="str">
        <x:v>$/month total</x:v>
      </x:c>
      <x:c r="K13" s="10" t="str">
        <x:v>$/month total</x:v>
      </x:c>
      <x:c r="L13" s="10" t="str">
        <x:v>$/month total</x:v>
      </x:c>
      <x:c r="M13" s="10" t="str">
        <x:v>$/month total</x:v>
      </x:c>
      <x:c r="N13" s="10" t="str">
        <x:v>$/month total</x:v>
      </x:c>
      <x:c r="O13" s="10" t="str">
        <x:v>$/month total</x:v>
      </x:c>
      <x:c r="P13" s="10" t="str">
        <x:v>$/month total</x:v>
      </x:c>
      <x:c r="Q13" s="10" t="str">
        <x:v>$/month total</x:v>
      </x:c>
      <x:c r="R13" s="10" t="str">
        <x:v>$/month total</x:v>
      </x:c>
      <x:c r="S13" s="10" t="str">
        <x:v>$/month total</x:v>
      </x:c>
      <x:c r="T13" s="10" t="str">
        <x:v>$/month total</x:v>
      </x:c>
      <x:c r="U13" s="10" t="str">
        <x:v>$/month total</x:v>
      </x:c>
      <x:c r="V13" s="10" t="str">
        <x:v>$/month total</x:v>
      </x:c>
      <x:c r="W13" s="10" t="str">
        <x:v>$/month total</x:v>
      </x:c>
      <x:c r="X13" s="10" t="str">
        <x:v>$/month total</x:v>
      </x:c>
      <x:c r="Y13" s="10" t="str">
        <x:v>$/month total</x:v>
      </x:c>
      <x:c r="Z13" s="10" t="str">
        <x:v>$/month total</x:v>
      </x:c>
      <x:c r="AA13" s="10" t="str">
        <x:v>$/month total</x:v>
      </x:c>
      <x:c r="AB13" s="10" t="str">
        <x:v>$/month total</x:v>
      </x:c>
      <x:c r="AC13" s="10" t="str">
        <x:v>$/month total</x:v>
      </x:c>
      <x:c r="AD13" s="10" t="str">
        <x:v>$/month total</x:v>
      </x:c>
      <x:c r="AE13" s="10" t="str">
        <x:v>$/month total</x:v>
      </x:c>
      <x:c r="AF13" s="10" t="str">
        <x:v>$/month total</x:v>
      </x:c>
      <x:c r="AG13" s="10" t="str">
        <x:v>$/month total</x:v>
      </x:c>
      <x:c r="AH13" s="10" t="str">
        <x:v>$/month total</x:v>
      </x:c>
      <x:c r="AI13" s="10" t="str">
        <x:v>$/month total</x:v>
      </x:c>
      <x:c r="AJ13" s="10" t="str">
        <x:v>$/month total</x:v>
      </x:c>
      <x:c r="AK13" s="10" t="str">
        <x:v>$/month total</x:v>
      </x:c>
      <x:c r="AL13" s="10" t="str">
        <x:v>$/month total</x:v>
      </x:c>
      <x:c r="AM13" s="10" t="str">
        <x:v>$/month total</x:v>
      </x:c>
    </x:row>
    <x:row r="14" ht="22" customHeight="1">
      <x:c r="A14" s="1"/>
      <x:c r="B14" s="1" t="str">
        <x:v>Base abatement fraction</x:v>
      </x:c>
      <x:c r="C14" s="9" t="n">
        <x:v>0</x:v>
      </x:c>
      <x:c r="D14" s="9" t="n">
        <x:v>1</x:v>
      </x:c>
      <x:c r="E14" s="9" t="n">
        <x:v>1</x:v>
      </x:c>
      <x:c r="F14" s="9" t="n">
        <x:v>0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v>0</x:v>
      </x:c>
      <x:c r="M14" s="9" t="n">
        <x:v>0</x:v>
      </x:c>
      <x:c r="N14" s="9" t="n">
        <x:v>0</x:v>
      </x:c>
      <x:c r="O14" s="9" t="n">
        <x:v>0</x:v>
      </x:c>
      <x:c r="P14" s="9" t="n">
        <x:v>0</x:v>
      </x:c>
      <x:c r="Q14" s="9" t="n">
        <x:v>0</x:v>
      </x:c>
      <x:c r="R14" s="9" t="n">
        <x:v>0</x:v>
      </x:c>
      <x:c r="S14" s="9" t="n">
        <x:v>0</x:v>
      </x:c>
      <x:c r="T14" s="9" t="n">
        <x:v>0</x:v>
      </x:c>
      <x:c r="U14" s="9" t="n">
        <x:v>0</x:v>
      </x:c>
      <x:c r="V14" s="9" t="n">
        <x:v>0</x:v>
      </x:c>
      <x:c r="W14" s="9" t="n">
        <x:v>0</x:v>
      </x:c>
      <x:c r="X14" s="9" t="n">
        <x:v>0</x:v>
      </x:c>
      <x:c r="Y14" s="9" t="n">
        <x:v>0</x:v>
      </x:c>
      <x:c r="Z14" s="9" t="n">
        <x:v>0</x:v>
      </x:c>
      <x:c r="AA14" s="9" t="n">
        <x:v>0</x:v>
      </x:c>
      <x:c r="AB14" s="9" t="n">
        <x:v>0</x:v>
      </x:c>
      <x:c r="AC14" s="9" t="n">
        <x:v>0</x:v>
      </x:c>
      <x:c r="AD14" s="9" t="n">
        <x:v>0</x:v>
      </x:c>
      <x:c r="AE14" s="9" t="n">
        <x:v>0</x:v>
      </x:c>
      <x:c r="AF14" s="9" t="n">
        <x:v>0</x:v>
      </x:c>
      <x:c r="AG14" s="9" t="n">
        <x:v>0</x:v>
      </x:c>
      <x:c r="AH14" s="9" t="n">
        <x:v>0</x:v>
      </x:c>
      <x:c r="AI14" s="9" t="n">
        <x:v>0</x:v>
      </x:c>
      <x:c r="AJ14" s="9" t="n">
        <x:v>0</x:v>
      </x:c>
      <x:c r="AK14" s="9" t="n">
        <x:v>0</x:v>
      </x:c>
      <x:c r="AL14" s="9" t="n">
        <x:v>0</x:v>
      </x:c>
      <x:c r="AM14" s="9" t="n">
        <x:v>0</x:v>
      </x:c>
    </x:row>
    <x:row r="15" ht="22" customHeight="1">
      <x:c r="A15" s="1"/>
      <x:c r="B15" s="1" t="str">
        <x:v>One-time costs</x:v>
      </x:c>
      <x:c r="C15" s="8" t="n">
        <x:v>0</x:v>
      </x:c>
      <x:c r="D15" s="8" t="n">
        <x:v>60000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  <x:c r="AB15" s="8" t="n">
        <x:v>0</x:v>
      </x:c>
      <x:c r="AC15" s="8" t="n">
        <x:v>0</x:v>
      </x:c>
      <x:c r="AD15" s="8" t="n">
        <x:v>0</x:v>
      </x:c>
      <x:c r="AE15" s="8" t="n">
        <x:v>0</x:v>
      </x:c>
      <x:c r="AF15" s="8" t="n">
        <x:v>0</x:v>
      </x:c>
      <x:c r="AG15" s="8" t="n">
        <x:v>0</x:v>
      </x:c>
      <x:c r="AH15" s="8" t="n">
        <x:v>0</x:v>
      </x:c>
      <x:c r="AI15" s="8" t="n">
        <x:v>0</x:v>
      </x:c>
      <x:c r="AJ15" s="8" t="n">
        <x:v>0</x:v>
      </x:c>
      <x:c r="AK15" s="8" t="n">
        <x:v>0</x:v>
      </x:c>
      <x:c r="AL15" s="8" t="n">
        <x:v>0</x:v>
      </x:c>
      <x:c r="AM15" s="8" t="n">
        <x:v>0</x:v>
      </x:c>
    </x:row>
    <x:row r="16" ht="22" customHeight="1">
      <x:c r="A16" s="1"/>
      <x:c r="B16" s="1" t="str">
        <x:v>Reimbursements</x:v>
      </x:c>
      <x:c r="C16" s="8" t="n">
        <x:v>0</x:v>
      </x:c>
      <x:c r="D16" s="8" t="n">
        <x:v>0</x:v>
      </x:c>
      <x:c r="E16" s="8" t="n">
        <x:v>0</x:v>
      </x:c>
      <x:c r="F16" s="8" t="n">
        <x:v>40000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  <x:c r="AB16" s="8" t="n">
        <x:v>0</x:v>
      </x:c>
      <x:c r="AC16" s="8" t="n">
        <x:v>0</x:v>
      </x:c>
      <x:c r="AD16" s="8" t="n">
        <x:v>0</x:v>
      </x:c>
      <x:c r="AE16" s="8" t="n">
        <x:v>0</x:v>
      </x:c>
      <x:c r="AF16" s="8" t="n">
        <x:v>0</x:v>
      </x:c>
      <x:c r="AG16" s="8" t="n">
        <x:v>0</x:v>
      </x:c>
      <x:c r="AH16" s="8" t="n">
        <x:v>0</x:v>
      </x:c>
      <x:c r="AI16" s="8" t="n">
        <x:v>0</x:v>
      </x:c>
      <x:c r="AJ16" s="8" t="n">
        <x:v>0</x:v>
      </x:c>
      <x:c r="AK16" s="8" t="n">
        <x:v>0</x:v>
      </x:c>
      <x:c r="AL16" s="8" t="n">
        <x:v>0</x:v>
      </x:c>
      <x:c r="AM16" s="8" t="n">
        <x:v>0</x:v>
      </x:c>
    </x:row>
    <x:row r="17" ht="22" customHeight="1">
      <x:c r="A17" s="1"/>
      <x:c r="B17" s="1" t="str">
        <x:v>Deposit cash flow</x:v>
      </x:c>
      <x:c r="C17" s="8" t="n">
        <x:v>24000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  <x:c r="AB17" s="8" t="n">
        <x:v>0</x:v>
      </x:c>
      <x:c r="AC17" s="8" t="n">
        <x:v>0</x:v>
      </x:c>
      <x:c r="AD17" s="8" t="n">
        <x:v>0</x:v>
      </x:c>
      <x:c r="AE17" s="8" t="n">
        <x:v>0</x:v>
      </x:c>
      <x:c r="AF17" s="8" t="n">
        <x:v>0</x:v>
      </x:c>
      <x:c r="AG17" s="8" t="n">
        <x:v>0</x:v>
      </x:c>
      <x:c r="AH17" s="8" t="n">
        <x:v>0</x:v>
      </x:c>
      <x:c r="AI17" s="8" t="n">
        <x:v>0</x:v>
      </x:c>
      <x:c r="AJ17" s="8" t="n">
        <x:v>0</x:v>
      </x:c>
      <x:c r="AK17" s="8" t="n">
        <x:v>0</x:v>
      </x:c>
      <x:c r="AL17" s="8" t="n">
        <x:v>0</x:v>
      </x:c>
      <x:c r="AM17" s="8" t="n">
        <x:v>-24000</x:v>
      </x:c>
    </x:row>
    <x:row r="18" ht="22" customHeight="1">
      <x:c r="A18" s="1"/>
      <x:c r="B18" s="1" t="str">
        <x:v>Source references</x:v>
      </x:c>
      <x:c r="C18" s="1" t="str">
        <x:v>S1</x:v>
      </x:c>
      <x:c r="D18" s="1" t="str">
        <x:v>S2</x:v>
      </x:c>
      <x:c r="E18" s="1" t="str">
        <x:v>S3</x:v>
      </x:c>
      <x:c r="F18" s="1" t="str">
        <x:v>S4</x:v>
      </x:c>
      <x:c r="G18" s="1" t="str">
        <x:v>S3</x:v>
      </x:c>
      <x:c r="H18" s="1" t="str">
        <x:v>S3</x:v>
      </x:c>
      <x:c r="I18" s="1" t="str">
        <x:v>S3</x:v>
      </x:c>
      <x:c r="J18" s="1" t="str">
        <x:v>S3</x:v>
      </x:c>
      <x:c r="K18" s="1" t="str">
        <x:v>S3</x:v>
      </x:c>
      <x:c r="L18" s="1" t="str">
        <x:v>S3</x:v>
      </x:c>
      <x:c r="M18" s="1" t="str">
        <x:v>S3</x:v>
      </x:c>
      <x:c r="N18" s="1" t="str">
        <x:v>S3</x:v>
      </x:c>
      <x:c r="O18" s="1" t="str">
        <x:v>S3</x:v>
      </x:c>
      <x:c r="P18" s="1" t="str">
        <x:v>S3</x:v>
      </x:c>
      <x:c r="Q18" s="1" t="str">
        <x:v>S3</x:v>
      </x:c>
      <x:c r="R18" s="1" t="str">
        <x:v>S3</x:v>
      </x:c>
      <x:c r="S18" s="1" t="str">
        <x:v>S3</x:v>
      </x:c>
      <x:c r="T18" s="1" t="str">
        <x:v>S3</x:v>
      </x:c>
      <x:c r="U18" s="1" t="str">
        <x:v>S3</x:v>
      </x:c>
      <x:c r="V18" s="1" t="str">
        <x:v>S3</x:v>
      </x:c>
      <x:c r="W18" s="1" t="str">
        <x:v>S3</x:v>
      </x:c>
      <x:c r="X18" s="1" t="str">
        <x:v>S3</x:v>
      </x:c>
      <x:c r="Y18" s="1" t="str">
        <x:v>S3</x:v>
      </x:c>
      <x:c r="Z18" s="1" t="str">
        <x:v>S3</x:v>
      </x:c>
      <x:c r="AA18" s="1" t="str">
        <x:v>S3</x:v>
      </x:c>
      <x:c r="AB18" s="1" t="str">
        <x:v>S3</x:v>
      </x:c>
      <x:c r="AC18" s="1" t="str">
        <x:v>S3</x:v>
      </x:c>
      <x:c r="AD18" s="1" t="str">
        <x:v>S3</x:v>
      </x:c>
      <x:c r="AE18" s="1" t="str">
        <x:v>S3</x:v>
      </x:c>
      <x:c r="AF18" s="1" t="str">
        <x:v>S3</x:v>
      </x:c>
      <x:c r="AG18" s="1" t="str">
        <x:v>S3</x:v>
      </x:c>
      <x:c r="AH18" s="1" t="str">
        <x:v>S3</x:v>
      </x:c>
      <x:c r="AI18" s="1" t="str">
        <x:v>S3</x:v>
      </x:c>
      <x:c r="AJ18" s="1" t="str">
        <x:v>S3</x:v>
      </x:c>
      <x:c r="AK18" s="1" t="str">
        <x:v>S3</x:v>
      </x:c>
      <x:c r="AL18" s="1" t="str">
        <x:v>S3</x:v>
      </x:c>
      <x:c r="AM18" s="1" t="str">
        <x:v>S5</x:v>
      </x:c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</x:row>
    <x:row r="20" ht="22" customHeight="1">
      <x:c r="A20" s="1"/>
      <x:c r="B20" s="1" t="str">
        <x:v>Sources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</x:row>
    <x:row r="21" ht="22" customHeight="1">
      <x:c r="A21" s="1"/>
      <x:c r="B21" s="1" t="str">
        <x:v>S1</x:v>
      </x:c>
      <x:c r="C21" s="1" t="str">
        <x:v>demo-proposals.md — Cedar / Deposit; assumed full refund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</x:row>
    <x:row r="22" ht="22" customHeight="1">
      <x:c r="A22" s="1"/>
      <x:c r="B22" s="1" t="str">
        <x:v>S2</x:v>
      </x:c>
      <x:c r="C22" s="1" t="str">
        <x:v>demo-proposals.md — Cedar / Rent; demo-proposals.md — Cedar / Expenses; accepted forecast assumption; demo-proposals.md — Cedar / Expenses / Parking; demo-proposals.md — Cedar / Buildout and TI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</x:row>
    <x:row r="23">
      <x:c r="B23" t="str">
        <x:v>S3</x:v>
      </x:c>
      <x:c r="C23" t="str">
        <x:v>demo-proposals.md — Cedar / Rent; demo-proposals.md — Cedar / Expenses; accepted forecast assumption; demo-proposals.md — Cedar / Expenses / Parking</x:v>
      </x:c>
    </x:row>
    <x:row r="24">
      <x:c r="B24" t="str">
        <x:v>S4</x:v>
      </x:c>
      <x:c r="C24" t="str">
        <x:v>demo-proposals.md — Cedar / Rent; demo-proposals.md — Cedar / Expenses; accepted forecast assumption; demo-proposals.md — Cedar / Expenses / Parking; demo-proposals.md — Cedar / Buildout and TI; accepted timing assumption</x:v>
      </x:c>
    </x:row>
    <x:row r="25">
      <x:c r="B25" t="str">
        <x:v>S5</x:v>
      </x:c>
      <x:c r="C25" t="str">
        <x:v>demo-proposals.md — Cedar / Rent; demo-proposals.md — Cedar / Expenses; accepted forecast assumption; demo-proposals.md — Cedar / Expenses / Parking; demo-proposals.md — Cedar / Deposit; assumed full refund</x:v>
      </x:c>
    </x:row>
  </x:sheetData>
  <x:dataValidations count="112">
    <x:dataValidation type="list" sqref="F3">
      <x:formula1>"0,1"</x:formula1>
    </x:dataValidation>
    <x:dataValidation type="list" sqref="C9">
      <x:formula1>"$/RSF/year,$/RSF/month,$/month total"</x:formula1>
    </x:dataValidation>
    <x:dataValidation type="list" sqref="C11">
      <x:formula1>"$/RSF/year,$/RSF/month,$/month total"</x:formula1>
    </x:dataValidation>
    <x:dataValidation type="list" sqref="C13">
      <x:formula1>"$/RSF/year,$/RSF/month,$/month total"</x:formula1>
    </x:dataValidation>
    <x:dataValidation type="list" sqref="D9">
      <x:formula1>"$/RSF/year,$/RSF/month,$/month total"</x:formula1>
    </x:dataValidation>
    <x:dataValidation type="list" sqref="D11">
      <x:formula1>"$/RSF/year,$/RSF/month,$/month total"</x:formula1>
    </x:dataValidation>
    <x:dataValidation type="list" sqref="D13">
      <x:formula1>"$/RSF/year,$/RSF/month,$/month total"</x:formula1>
    </x:dataValidation>
    <x:dataValidation type="list" sqref="E9">
      <x:formula1>"$/RSF/year,$/RSF/month,$/month total"</x:formula1>
    </x:dataValidation>
    <x:dataValidation type="list" sqref="E11">
      <x:formula1>"$/RSF/year,$/RSF/month,$/month total"</x:formula1>
    </x:dataValidation>
    <x:dataValidation type="list" sqref="E13">
      <x:formula1>"$/RSF/year,$/RSF/month,$/month total"</x:formula1>
    </x:dataValidation>
    <x:dataValidation type="list" sqref="F9">
      <x:formula1>"$/RSF/year,$/RSF/month,$/month total"</x:formula1>
    </x:dataValidation>
    <x:dataValidation type="list" sqref="F11">
      <x:formula1>"$/RSF/year,$/RSF/month,$/month total"</x:formula1>
    </x:dataValidation>
    <x:dataValidation type="list" sqref="F13">
      <x:formula1>"$/RSF/year,$/RSF/month,$/month total"</x:formula1>
    </x:dataValidation>
    <x:dataValidation type="list" sqref="G9">
      <x:formula1>"$/RSF/year,$/RSF/month,$/month total"</x:formula1>
    </x:dataValidation>
    <x:dataValidation type="list" sqref="G11">
      <x:formula1>"$/RSF/year,$/RSF/month,$/month total"</x:formula1>
    </x:dataValidation>
    <x:dataValidation type="list" sqref="G13">
      <x:formula1>"$/RSF/year,$/RSF/month,$/month total"</x:formula1>
    </x:dataValidation>
    <x:dataValidation type="list" sqref="H9">
      <x:formula1>"$/RSF/year,$/RSF/month,$/month total"</x:formula1>
    </x:dataValidation>
    <x:dataValidation type="list" sqref="H11">
      <x:formula1>"$/RSF/year,$/RSF/month,$/month total"</x:formula1>
    </x:dataValidation>
    <x:dataValidation type="list" sqref="H13">
      <x:formula1>"$/RSF/year,$/RSF/month,$/month total"</x:formula1>
    </x:dataValidation>
    <x:dataValidation type="list" sqref="I9">
      <x:formula1>"$/RSF/year,$/RSF/month,$/month total"</x:formula1>
    </x:dataValidation>
    <x:dataValidation type="list" sqref="I11">
      <x:formula1>"$/RSF/year,$/RSF/month,$/month total"</x:formula1>
    </x:dataValidation>
    <x:dataValidation type="list" sqref="I13">
      <x:formula1>"$/RSF/year,$/RSF/month,$/month total"</x:formula1>
    </x:dataValidation>
    <x:dataValidation type="list" sqref="J9">
      <x:formula1>"$/RSF/year,$/RSF/month,$/month total"</x:formula1>
    </x:dataValidation>
    <x:dataValidation type="list" sqref="J11">
      <x:formula1>"$/RSF/year,$/RSF/month,$/month total"</x:formula1>
    </x:dataValidation>
    <x:dataValidation type="list" sqref="J13">
      <x:formula1>"$/RSF/year,$/RSF/month,$/month total"</x:formula1>
    </x:dataValidation>
    <x:dataValidation type="list" sqref="K9">
      <x:formula1>"$/RSF/year,$/RSF/month,$/month total"</x:formula1>
    </x:dataValidation>
    <x:dataValidation type="list" sqref="K11">
      <x:formula1>"$/RSF/year,$/RSF/month,$/month total"</x:formula1>
    </x:dataValidation>
    <x:dataValidation type="list" sqref="K13">
      <x:formula1>"$/RSF/year,$/RSF/month,$/month total"</x:formula1>
    </x:dataValidation>
    <x:dataValidation type="list" sqref="L9">
      <x:formula1>"$/RSF/year,$/RSF/month,$/month total"</x:formula1>
    </x:dataValidation>
    <x:dataValidation type="list" sqref="L11">
      <x:formula1>"$/RSF/year,$/RSF/month,$/month total"</x:formula1>
    </x:dataValidation>
    <x:dataValidation type="list" sqref="L13">
      <x:formula1>"$/RSF/year,$/RSF/month,$/month total"</x:formula1>
    </x:dataValidation>
    <x:dataValidation type="list" sqref="M9">
      <x:formula1>"$/RSF/year,$/RSF/month,$/month total"</x:formula1>
    </x:dataValidation>
    <x:dataValidation type="list" sqref="M11">
      <x:formula1>"$/RSF/year,$/RSF/month,$/month total"</x:formula1>
    </x:dataValidation>
    <x:dataValidation type="list" sqref="M13">
      <x:formula1>"$/RSF/year,$/RSF/month,$/month total"</x:formula1>
    </x:dataValidation>
    <x:dataValidation type="list" sqref="N9">
      <x:formula1>"$/RSF/year,$/RSF/month,$/month total"</x:formula1>
    </x:dataValidation>
    <x:dataValidation type="list" sqref="N11">
      <x:formula1>"$/RSF/year,$/RSF/month,$/month total"</x:formula1>
    </x:dataValidation>
    <x:dataValidation type="list" sqref="N13">
      <x:formula1>"$/RSF/year,$/RSF/month,$/month total"</x:formula1>
    </x:dataValidation>
    <x:dataValidation type="list" sqref="O9">
      <x:formula1>"$/RSF/year,$/RSF/month,$/month total"</x:formula1>
    </x:dataValidation>
    <x:dataValidation type="list" sqref="O11">
      <x:formula1>"$/RSF/year,$/RSF/month,$/month total"</x:formula1>
    </x:dataValidation>
    <x:dataValidation type="list" sqref="O13">
      <x:formula1>"$/RSF/year,$/RSF/month,$/month total"</x:formula1>
    </x:dataValidation>
    <x:dataValidation type="list" sqref="P9">
      <x:formula1>"$/RSF/year,$/RSF/month,$/month total"</x:formula1>
    </x:dataValidation>
    <x:dataValidation type="list" sqref="P11">
      <x:formula1>"$/RSF/year,$/RSF/month,$/month total"</x:formula1>
    </x:dataValidation>
    <x:dataValidation type="list" sqref="P13">
      <x:formula1>"$/RSF/year,$/RSF/month,$/month total"</x:formula1>
    </x:dataValidation>
    <x:dataValidation type="list" sqref="Q9">
      <x:formula1>"$/RSF/year,$/RSF/month,$/month total"</x:formula1>
    </x:dataValidation>
    <x:dataValidation type="list" sqref="Q11">
      <x:formula1>"$/RSF/year,$/RSF/month,$/month total"</x:formula1>
    </x:dataValidation>
    <x:dataValidation type="list" sqref="Q13">
      <x:formula1>"$/RSF/year,$/RSF/month,$/month total"</x:formula1>
    </x:dataValidation>
    <x:dataValidation type="list" sqref="R9">
      <x:formula1>"$/RSF/year,$/RSF/month,$/month total"</x:formula1>
    </x:dataValidation>
    <x:dataValidation type="list" sqref="R11">
      <x:formula1>"$/RSF/year,$/RSF/month,$/month total"</x:formula1>
    </x:dataValidation>
    <x:dataValidation type="list" sqref="R13">
      <x:formula1>"$/RSF/year,$/RSF/month,$/month total"</x:formula1>
    </x:dataValidation>
    <x:dataValidation type="list" sqref="S9">
      <x:formula1>"$/RSF/year,$/RSF/month,$/month total"</x:formula1>
    </x:dataValidation>
    <x:dataValidation type="list" sqref="S11">
      <x:formula1>"$/RSF/year,$/RSF/month,$/month total"</x:formula1>
    </x:dataValidation>
    <x:dataValidation type="list" sqref="S13">
      <x:formula1>"$/RSF/year,$/RSF/month,$/month total"</x:formula1>
    </x:dataValidation>
    <x:dataValidation type="list" sqref="T9">
      <x:formula1>"$/RSF/year,$/RSF/month,$/month total"</x:formula1>
    </x:dataValidation>
    <x:dataValidation type="list" sqref="T11">
      <x:formula1>"$/RSF/year,$/RSF/month,$/month total"</x:formula1>
    </x:dataValidation>
    <x:dataValidation type="list" sqref="T13">
      <x:formula1>"$/RSF/year,$/RSF/month,$/month total"</x:formula1>
    </x:dataValidation>
    <x:dataValidation type="list" sqref="U9">
      <x:formula1>"$/RSF/year,$/RSF/month,$/month total"</x:formula1>
    </x:dataValidation>
    <x:dataValidation type="list" sqref="U11">
      <x:formula1>"$/RSF/year,$/RSF/month,$/month total"</x:formula1>
    </x:dataValidation>
    <x:dataValidation type="list" sqref="U13">
      <x:formula1>"$/RSF/year,$/RSF/month,$/month total"</x:formula1>
    </x:dataValidation>
    <x:dataValidation type="list" sqref="V9">
      <x:formula1>"$/RSF/year,$/RSF/month,$/month total"</x:formula1>
    </x:dataValidation>
    <x:dataValidation type="list" sqref="V11">
      <x:formula1>"$/RSF/year,$/RSF/month,$/month total"</x:formula1>
    </x:dataValidation>
    <x:dataValidation type="list" sqref="V13">
      <x:formula1>"$/RSF/year,$/RSF/month,$/month total"</x:formula1>
    </x:dataValidation>
    <x:dataValidation type="list" sqref="W9">
      <x:formula1>"$/RSF/year,$/RSF/month,$/month total"</x:formula1>
    </x:dataValidation>
    <x:dataValidation type="list" sqref="W11">
      <x:formula1>"$/RSF/year,$/RSF/month,$/month total"</x:formula1>
    </x:dataValidation>
    <x:dataValidation type="list" sqref="W13">
      <x:formula1>"$/RSF/year,$/RSF/month,$/month total"</x:formula1>
    </x:dataValidation>
    <x:dataValidation type="list" sqref="X9">
      <x:formula1>"$/RSF/year,$/RSF/month,$/month total"</x:formula1>
    </x:dataValidation>
    <x:dataValidation type="list" sqref="X11">
      <x:formula1>"$/RSF/year,$/RSF/month,$/month total"</x:formula1>
    </x:dataValidation>
    <x:dataValidation type="list" sqref="X13">
      <x:formula1>"$/RSF/year,$/RSF/month,$/month total"</x:formula1>
    </x:dataValidation>
    <x:dataValidation type="list" sqref="Y9">
      <x:formula1>"$/RSF/year,$/RSF/month,$/month total"</x:formula1>
    </x:dataValidation>
    <x:dataValidation type="list" sqref="Y11">
      <x:formula1>"$/RSF/year,$/RSF/month,$/month total"</x:formula1>
    </x:dataValidation>
    <x:dataValidation type="list" sqref="Y13">
      <x:formula1>"$/RSF/year,$/RSF/month,$/month total"</x:formula1>
    </x:dataValidation>
    <x:dataValidation type="list" sqref="Z9">
      <x:formula1>"$/RSF/year,$/RSF/month,$/month total"</x:formula1>
    </x:dataValidation>
    <x:dataValidation type="list" sqref="Z11">
      <x:formula1>"$/RSF/year,$/RSF/month,$/month total"</x:formula1>
    </x:dataValidation>
    <x:dataValidation type="list" sqref="Z13">
      <x:formula1>"$/RSF/year,$/RSF/month,$/month total"</x:formula1>
    </x:dataValidation>
    <x:dataValidation type="list" sqref="AA9">
      <x:formula1>"$/RSF/year,$/RSF/month,$/month total"</x:formula1>
    </x:dataValidation>
    <x:dataValidation type="list" sqref="AA11">
      <x:formula1>"$/RSF/year,$/RSF/month,$/month total"</x:formula1>
    </x:dataValidation>
    <x:dataValidation type="list" sqref="AA13">
      <x:formula1>"$/RSF/year,$/RSF/month,$/month total"</x:formula1>
    </x:dataValidation>
    <x:dataValidation type="list" sqref="AB9">
      <x:formula1>"$/RSF/year,$/RSF/month,$/month total"</x:formula1>
    </x:dataValidation>
    <x:dataValidation type="list" sqref="AB11">
      <x:formula1>"$/RSF/year,$/RSF/month,$/month total"</x:formula1>
    </x:dataValidation>
    <x:dataValidation type="list" sqref="AB13">
      <x:formula1>"$/RSF/year,$/RSF/month,$/month total"</x:formula1>
    </x:dataValidation>
    <x:dataValidation type="list" sqref="AC9">
      <x:formula1>"$/RSF/year,$/RSF/month,$/month total"</x:formula1>
    </x:dataValidation>
    <x:dataValidation type="list" sqref="AC11">
      <x:formula1>"$/RSF/year,$/RSF/month,$/month total"</x:formula1>
    </x:dataValidation>
    <x:dataValidation type="list" sqref="AC13">
      <x:formula1>"$/RSF/year,$/RSF/month,$/month total"</x:formula1>
    </x:dataValidation>
    <x:dataValidation type="list" sqref="AD9">
      <x:formula1>"$/RSF/year,$/RSF/month,$/month total"</x:formula1>
    </x:dataValidation>
    <x:dataValidation type="list" sqref="AD11">
      <x:formula1>"$/RSF/year,$/RSF/month,$/month total"</x:formula1>
    </x:dataValidation>
    <x:dataValidation type="list" sqref="AD13">
      <x:formula1>"$/RSF/year,$/RSF/month,$/month total"</x:formula1>
    </x:dataValidation>
    <x:dataValidation type="list" sqref="AE9">
      <x:formula1>"$/RSF/year,$/RSF/month,$/month total"</x:formula1>
    </x:dataValidation>
    <x:dataValidation type="list" sqref="AE11">
      <x:formula1>"$/RSF/year,$/RSF/month,$/month total"</x:formula1>
    </x:dataValidation>
    <x:dataValidation type="list" sqref="AE13">
      <x:formula1>"$/RSF/year,$/RSF/month,$/month total"</x:formula1>
    </x:dataValidation>
    <x:dataValidation type="list" sqref="AF9">
      <x:formula1>"$/RSF/year,$/RSF/month,$/month total"</x:formula1>
    </x:dataValidation>
    <x:dataValidation type="list" sqref="AF11">
      <x:formula1>"$/RSF/year,$/RSF/month,$/month total"</x:formula1>
    </x:dataValidation>
    <x:dataValidation type="list" sqref="AF13">
      <x:formula1>"$/RSF/year,$/RSF/month,$/month total"</x:formula1>
    </x:dataValidation>
    <x:dataValidation type="list" sqref="AG9">
      <x:formula1>"$/RSF/year,$/RSF/month,$/month total"</x:formula1>
    </x:dataValidation>
    <x:dataValidation type="list" sqref="AG11">
      <x:formula1>"$/RSF/year,$/RSF/month,$/month total"</x:formula1>
    </x:dataValidation>
    <x:dataValidation type="list" sqref="AG13">
      <x:formula1>"$/RSF/year,$/RSF/month,$/month total"</x:formula1>
    </x:dataValidation>
    <x:dataValidation type="list" sqref="AH9">
      <x:formula1>"$/RSF/year,$/RSF/month,$/month total"</x:formula1>
    </x:dataValidation>
    <x:dataValidation type="list" sqref="AH11">
      <x:formula1>"$/RSF/year,$/RSF/month,$/month total"</x:formula1>
    </x:dataValidation>
    <x:dataValidation type="list" sqref="AH13">
      <x:formula1>"$/RSF/year,$/RSF/month,$/month total"</x:formula1>
    </x:dataValidation>
    <x:dataValidation type="list" sqref="AI9">
      <x:formula1>"$/RSF/year,$/RSF/month,$/month total"</x:formula1>
    </x:dataValidation>
    <x:dataValidation type="list" sqref="AI11">
      <x:formula1>"$/RSF/year,$/RSF/month,$/month total"</x:formula1>
    </x:dataValidation>
    <x:dataValidation type="list" sqref="AI13">
      <x:formula1>"$/RSF/year,$/RSF/month,$/month total"</x:formula1>
    </x:dataValidation>
    <x:dataValidation type="list" sqref="AJ9">
      <x:formula1>"$/RSF/year,$/RSF/month,$/month total"</x:formula1>
    </x:dataValidation>
    <x:dataValidation type="list" sqref="AJ11">
      <x:formula1>"$/RSF/year,$/RSF/month,$/month total"</x:formula1>
    </x:dataValidation>
    <x:dataValidation type="list" sqref="AJ13">
      <x:formula1>"$/RSF/year,$/RSF/month,$/month total"</x:formula1>
    </x:dataValidation>
    <x:dataValidation type="list" sqref="AK9">
      <x:formula1>"$/RSF/year,$/RSF/month,$/month total"</x:formula1>
    </x:dataValidation>
    <x:dataValidation type="list" sqref="AK11">
      <x:formula1>"$/RSF/year,$/RSF/month,$/month total"</x:formula1>
    </x:dataValidation>
    <x:dataValidation type="list" sqref="AK13">
      <x:formula1>"$/RSF/year,$/RSF/month,$/month total"</x:formula1>
    </x:dataValidation>
    <x:dataValidation type="list" sqref="AL9">
      <x:formula1>"$/RSF/year,$/RSF/month,$/month total"</x:formula1>
    </x:dataValidation>
    <x:dataValidation type="list" sqref="AL11">
      <x:formula1>"$/RSF/year,$/RSF/month,$/month total"</x:formula1>
    </x:dataValidation>
    <x:dataValidation type="list" sqref="AL13">
      <x:formula1>"$/RSF/year,$/RSF/month,$/month total"</x:formula1>
    </x:dataValidation>
    <x:dataValidation type="list" sqref="AM9">
      <x:formula1>"$/RSF/year,$/RSF/month,$/month total"</x:formula1>
    </x:dataValidation>
    <x:dataValidation type="list" sqref="AM11">
      <x:formula1>"$/RSF/year,$/RSF/month,$/month total"</x:formula1>
    </x:dataValidation>
    <x:dataValidation type="list" sqref="AM13">
      <x:formula1>"$/RSF/year,$/RSF/month,$/month total"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0582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</x:row>
    <x:row r="2" ht="29" customHeight="1">
      <x:c r="A2" s="1"/>
      <x:c r="B2" s="3" t="str">
        <x:v>Cedar monthly cash flow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  <x:c r="AN2" s="3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22" customHeight="1">
      <x:c r="A4" s="1"/>
      <x:c r="B4" s="1" t="str">
        <x:v>USD. Cash before commencement is shown separately.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</x:row>
    <x:row r="7" ht="22" customHeight="1">
      <x:c r="A7" s="1"/>
      <x:c r="B7" s="6" t="str">
        <x:v>Period beginning</x:v>
      </x:c>
      <x:c r="C7" s="6" t="str">
        <x:f>'Offer 2 Assumptions'!C7</x:f>
        <x:v>Before start</x:v>
      </x:c>
      <x:c r="D7" s="7" t="n">
        <x:f>'Offer 2 Assumptions'!D7</x:f>
        <x:v>46388</x:v>
      </x:c>
      <x:c r="E7" s="7" t="n">
        <x:f>'Offer 2 Assumptions'!E7</x:f>
        <x:v>46419</x:v>
      </x:c>
      <x:c r="F7" s="7" t="n">
        <x:f>'Offer 2 Assumptions'!F7</x:f>
        <x:v>46447</x:v>
      </x:c>
      <x:c r="G7" s="7" t="n">
        <x:f>'Offer 2 Assumptions'!G7</x:f>
        <x:v>46478</x:v>
      </x:c>
      <x:c r="H7" s="7" t="n">
        <x:f>'Offer 2 Assumptions'!H7</x:f>
        <x:v>46508</x:v>
      </x:c>
      <x:c r="I7" s="7" t="n">
        <x:f>'Offer 2 Assumptions'!I7</x:f>
        <x:v>46539</x:v>
      </x:c>
      <x:c r="J7" s="7" t="n">
        <x:f>'Offer 2 Assumptions'!J7</x:f>
        <x:v>46569</x:v>
      </x:c>
      <x:c r="K7" s="7" t="n">
        <x:f>'Offer 2 Assumptions'!K7</x:f>
        <x:v>46600</x:v>
      </x:c>
      <x:c r="L7" s="7" t="n">
        <x:f>'Offer 2 Assumptions'!L7</x:f>
        <x:v>46631</x:v>
      </x:c>
      <x:c r="M7" s="7" t="n">
        <x:f>'Offer 2 Assumptions'!M7</x:f>
        <x:v>46661</x:v>
      </x:c>
      <x:c r="N7" s="7" t="n">
        <x:f>'Offer 2 Assumptions'!N7</x:f>
        <x:v>46692</x:v>
      </x:c>
      <x:c r="O7" s="7" t="n">
        <x:f>'Offer 2 Assumptions'!O7</x:f>
        <x:v>46722</x:v>
      </x:c>
      <x:c r="P7" s="7" t="n">
        <x:f>'Offer 2 Assumptions'!P7</x:f>
        <x:v>46753</x:v>
      </x:c>
      <x:c r="Q7" s="7" t="n">
        <x:f>'Offer 2 Assumptions'!Q7</x:f>
        <x:v>46784</x:v>
      </x:c>
      <x:c r="R7" s="7" t="n">
        <x:f>'Offer 2 Assumptions'!R7</x:f>
        <x:v>46813</x:v>
      </x:c>
      <x:c r="S7" s="7" t="n">
        <x:f>'Offer 2 Assumptions'!S7</x:f>
        <x:v>46844</x:v>
      </x:c>
      <x:c r="T7" s="7" t="n">
        <x:f>'Offer 2 Assumptions'!T7</x:f>
        <x:v>46874</x:v>
      </x:c>
      <x:c r="U7" s="7" t="n">
        <x:f>'Offer 2 Assumptions'!U7</x:f>
        <x:v>46905</x:v>
      </x:c>
      <x:c r="V7" s="7" t="n">
        <x:f>'Offer 2 Assumptions'!V7</x:f>
        <x:v>46935</x:v>
      </x:c>
      <x:c r="W7" s="7" t="n">
        <x:f>'Offer 2 Assumptions'!W7</x:f>
        <x:v>46966</x:v>
      </x:c>
      <x:c r="X7" s="7" t="n">
        <x:f>'Offer 2 Assumptions'!X7</x:f>
        <x:v>46997</x:v>
      </x:c>
      <x:c r="Y7" s="7" t="n">
        <x:f>'Offer 2 Assumptions'!Y7</x:f>
        <x:v>47027</x:v>
      </x:c>
      <x:c r="Z7" s="7" t="n">
        <x:f>'Offer 2 Assumptions'!Z7</x:f>
        <x:v>47058</x:v>
      </x:c>
      <x:c r="AA7" s="7" t="n">
        <x:f>'Offer 2 Assumptions'!AA7</x:f>
        <x:v>47088</x:v>
      </x:c>
      <x:c r="AB7" s="7" t="n">
        <x:f>'Offer 2 Assumptions'!AB7</x:f>
        <x:v>47119</x:v>
      </x:c>
      <x:c r="AC7" s="7" t="n">
        <x:f>'Offer 2 Assumptions'!AC7</x:f>
        <x:v>47150</x:v>
      </x:c>
      <x:c r="AD7" s="7" t="n">
        <x:f>'Offer 2 Assumptions'!AD7</x:f>
        <x:v>47178</x:v>
      </x:c>
      <x:c r="AE7" s="7" t="n">
        <x:f>'Offer 2 Assumptions'!AE7</x:f>
        <x:v>47209</x:v>
      </x:c>
      <x:c r="AF7" s="7" t="n">
        <x:f>'Offer 2 Assumptions'!AF7</x:f>
        <x:v>47239</x:v>
      </x:c>
      <x:c r="AG7" s="7" t="n">
        <x:f>'Offer 2 Assumptions'!AG7</x:f>
        <x:v>47270</x:v>
      </x:c>
      <x:c r="AH7" s="7" t="n">
        <x:f>'Offer 2 Assumptions'!AH7</x:f>
        <x:v>47300</x:v>
      </x:c>
      <x:c r="AI7" s="7" t="n">
        <x:f>'Offer 2 Assumptions'!AI7</x:f>
        <x:v>47331</x:v>
      </x:c>
      <x:c r="AJ7" s="7" t="n">
        <x:f>'Offer 2 Assumptions'!AJ7</x:f>
        <x:v>47362</x:v>
      </x:c>
      <x:c r="AK7" s="7" t="n">
        <x:f>'Offer 2 Assumptions'!AK7</x:f>
        <x:v>47392</x:v>
      </x:c>
      <x:c r="AL7" s="7" t="n">
        <x:f>'Offer 2 Assumptions'!AL7</x:f>
        <x:v>47423</x:v>
      </x:c>
      <x:c r="AM7" s="7" t="n">
        <x:f>'Offer 2 Assumptions'!AM7</x:f>
        <x:v>47453</x:v>
      </x:c>
      <x:c r="AN7" s="6" t="str">
        <x:v>Whole term</x:v>
      </x:c>
    </x:row>
    <x:row r="8" ht="22" customHeight="1">
      <x:c r="A8" s="1"/>
      <x:c r="B8" s="1" t="str">
        <x:v>Scheduled base rent</x:v>
      </x:c>
      <x:c r="C8" s="12" t="n">
        <x:f>IF(OR(NOT(ISNUMBER('Offer 2 Assumptions'!C8)),NOT(ISNUMBER('Offer 2 Assumptions'!$C$3)),'Offer 2 Assumptions'!$C$3&lt;=0),"Unavailable",IF('Offer 2 Assumptions'!C9="$/RSF/year",ROUND('Offer 2 Assumptions'!C8*'Offer 2 Assumptions'!$C$3/12,2),IF('Offer 2 Assumptions'!C9="$/RSF/month",ROUND('Offer 2 Assumptions'!C8*'Offer 2 Assumptions'!$C$3,2),IF('Offer 2 Assumptions'!C9="$/month total",ROUND('Offer 2 Assumptions'!C8,2),"Unavailable"))))</x:f>
        <x:v>0</x:v>
      </x:c>
      <x:c r="D8" s="12" t="n">
        <x:f>IF(OR(NOT(ISNUMBER('Offer 2 Assumptions'!D8)),NOT(ISNUMBER('Offer 2 Assumptions'!$C$3)),'Offer 2 Assumptions'!$C$3&lt;=0),"Unavailable",IF('Offer 2 Assumptions'!D9="$/RSF/year",ROUND('Offer 2 Assumptions'!D8*'Offer 2 Assumptions'!$C$3/12,2),IF('Offer 2 Assumptions'!D9="$/RSF/month",ROUND('Offer 2 Assumptions'!D8*'Offer 2 Assumptions'!$C$3,2),IF('Offer 2 Assumptions'!D9="$/month total",ROUND('Offer 2 Assumptions'!D8,2),"Unavailable"))))</x:f>
        <x:v>24000</x:v>
      </x:c>
      <x:c r="E8" s="12" t="n">
        <x:f>IF(OR(NOT(ISNUMBER('Offer 2 Assumptions'!E8)),NOT(ISNUMBER('Offer 2 Assumptions'!$C$3)),'Offer 2 Assumptions'!$C$3&lt;=0),"Unavailable",IF('Offer 2 Assumptions'!E9="$/RSF/year",ROUND('Offer 2 Assumptions'!E8*'Offer 2 Assumptions'!$C$3/12,2),IF('Offer 2 Assumptions'!E9="$/RSF/month",ROUND('Offer 2 Assumptions'!E8*'Offer 2 Assumptions'!$C$3,2),IF('Offer 2 Assumptions'!E9="$/month total",ROUND('Offer 2 Assumptions'!E8,2),"Unavailable"))))</x:f>
        <x:v>24000</x:v>
      </x:c>
      <x:c r="F8" s="12" t="n">
        <x:f>IF(OR(NOT(ISNUMBER('Offer 2 Assumptions'!F8)),NOT(ISNUMBER('Offer 2 Assumptions'!$C$3)),'Offer 2 Assumptions'!$C$3&lt;=0),"Unavailable",IF('Offer 2 Assumptions'!F9="$/RSF/year",ROUND('Offer 2 Assumptions'!F8*'Offer 2 Assumptions'!$C$3/12,2),IF('Offer 2 Assumptions'!F9="$/RSF/month",ROUND('Offer 2 Assumptions'!F8*'Offer 2 Assumptions'!$C$3,2),IF('Offer 2 Assumptions'!F9="$/month total",ROUND('Offer 2 Assumptions'!F8,2),"Unavailable"))))</x:f>
        <x:v>24000</x:v>
      </x:c>
      <x:c r="G8" s="12" t="n">
        <x:f>IF(OR(NOT(ISNUMBER('Offer 2 Assumptions'!G8)),NOT(ISNUMBER('Offer 2 Assumptions'!$C$3)),'Offer 2 Assumptions'!$C$3&lt;=0),"Unavailable",IF('Offer 2 Assumptions'!G9="$/RSF/year",ROUND('Offer 2 Assumptions'!G8*'Offer 2 Assumptions'!$C$3/12,2),IF('Offer 2 Assumptions'!G9="$/RSF/month",ROUND('Offer 2 Assumptions'!G8*'Offer 2 Assumptions'!$C$3,2),IF('Offer 2 Assumptions'!G9="$/month total",ROUND('Offer 2 Assumptions'!G8,2),"Unavailable"))))</x:f>
        <x:v>24000</x:v>
      </x:c>
      <x:c r="H8" s="12" t="n">
        <x:f>IF(OR(NOT(ISNUMBER('Offer 2 Assumptions'!H8)),NOT(ISNUMBER('Offer 2 Assumptions'!$C$3)),'Offer 2 Assumptions'!$C$3&lt;=0),"Unavailable",IF('Offer 2 Assumptions'!H9="$/RSF/year",ROUND('Offer 2 Assumptions'!H8*'Offer 2 Assumptions'!$C$3/12,2),IF('Offer 2 Assumptions'!H9="$/RSF/month",ROUND('Offer 2 Assumptions'!H8*'Offer 2 Assumptions'!$C$3,2),IF('Offer 2 Assumptions'!H9="$/month total",ROUND('Offer 2 Assumptions'!H8,2),"Unavailable"))))</x:f>
        <x:v>24000</x:v>
      </x:c>
      <x:c r="I8" s="12" t="n">
        <x:f>IF(OR(NOT(ISNUMBER('Offer 2 Assumptions'!I8)),NOT(ISNUMBER('Offer 2 Assumptions'!$C$3)),'Offer 2 Assumptions'!$C$3&lt;=0),"Unavailable",IF('Offer 2 Assumptions'!I9="$/RSF/year",ROUND('Offer 2 Assumptions'!I8*'Offer 2 Assumptions'!$C$3/12,2),IF('Offer 2 Assumptions'!I9="$/RSF/month",ROUND('Offer 2 Assumptions'!I8*'Offer 2 Assumptions'!$C$3,2),IF('Offer 2 Assumptions'!I9="$/month total",ROUND('Offer 2 Assumptions'!I8,2),"Unavailable"))))</x:f>
        <x:v>24000</x:v>
      </x:c>
      <x:c r="J8" s="12" t="n">
        <x:f>IF(OR(NOT(ISNUMBER('Offer 2 Assumptions'!J8)),NOT(ISNUMBER('Offer 2 Assumptions'!$C$3)),'Offer 2 Assumptions'!$C$3&lt;=0),"Unavailable",IF('Offer 2 Assumptions'!J9="$/RSF/year",ROUND('Offer 2 Assumptions'!J8*'Offer 2 Assumptions'!$C$3/12,2),IF('Offer 2 Assumptions'!J9="$/RSF/month",ROUND('Offer 2 Assumptions'!J8*'Offer 2 Assumptions'!$C$3,2),IF('Offer 2 Assumptions'!J9="$/month total",ROUND('Offer 2 Assumptions'!J8,2),"Unavailable"))))</x:f>
        <x:v>24000</x:v>
      </x:c>
      <x:c r="K8" s="12" t="n">
        <x:f>IF(OR(NOT(ISNUMBER('Offer 2 Assumptions'!K8)),NOT(ISNUMBER('Offer 2 Assumptions'!$C$3)),'Offer 2 Assumptions'!$C$3&lt;=0),"Unavailable",IF('Offer 2 Assumptions'!K9="$/RSF/year",ROUND('Offer 2 Assumptions'!K8*'Offer 2 Assumptions'!$C$3/12,2),IF('Offer 2 Assumptions'!K9="$/RSF/month",ROUND('Offer 2 Assumptions'!K8*'Offer 2 Assumptions'!$C$3,2),IF('Offer 2 Assumptions'!K9="$/month total",ROUND('Offer 2 Assumptions'!K8,2),"Unavailable"))))</x:f>
        <x:v>24000</x:v>
      </x:c>
      <x:c r="L8" s="12" t="n">
        <x:f>IF(OR(NOT(ISNUMBER('Offer 2 Assumptions'!L8)),NOT(ISNUMBER('Offer 2 Assumptions'!$C$3)),'Offer 2 Assumptions'!$C$3&lt;=0),"Unavailable",IF('Offer 2 Assumptions'!L9="$/RSF/year",ROUND('Offer 2 Assumptions'!L8*'Offer 2 Assumptions'!$C$3/12,2),IF('Offer 2 Assumptions'!L9="$/RSF/month",ROUND('Offer 2 Assumptions'!L8*'Offer 2 Assumptions'!$C$3,2),IF('Offer 2 Assumptions'!L9="$/month total",ROUND('Offer 2 Assumptions'!L8,2),"Unavailable"))))</x:f>
        <x:v>24000</x:v>
      </x:c>
      <x:c r="M8" s="12" t="n">
        <x:f>IF(OR(NOT(ISNUMBER('Offer 2 Assumptions'!M8)),NOT(ISNUMBER('Offer 2 Assumptions'!$C$3)),'Offer 2 Assumptions'!$C$3&lt;=0),"Unavailable",IF('Offer 2 Assumptions'!M9="$/RSF/year",ROUND('Offer 2 Assumptions'!M8*'Offer 2 Assumptions'!$C$3/12,2),IF('Offer 2 Assumptions'!M9="$/RSF/month",ROUND('Offer 2 Assumptions'!M8*'Offer 2 Assumptions'!$C$3,2),IF('Offer 2 Assumptions'!M9="$/month total",ROUND('Offer 2 Assumptions'!M8,2),"Unavailable"))))</x:f>
        <x:v>24000</x:v>
      </x:c>
      <x:c r="N8" s="12" t="n">
        <x:f>IF(OR(NOT(ISNUMBER('Offer 2 Assumptions'!N8)),NOT(ISNUMBER('Offer 2 Assumptions'!$C$3)),'Offer 2 Assumptions'!$C$3&lt;=0),"Unavailable",IF('Offer 2 Assumptions'!N9="$/RSF/year",ROUND('Offer 2 Assumptions'!N8*'Offer 2 Assumptions'!$C$3/12,2),IF('Offer 2 Assumptions'!N9="$/RSF/month",ROUND('Offer 2 Assumptions'!N8*'Offer 2 Assumptions'!$C$3,2),IF('Offer 2 Assumptions'!N9="$/month total",ROUND('Offer 2 Assumptions'!N8,2),"Unavailable"))))</x:f>
        <x:v>24000</x:v>
      </x:c>
      <x:c r="O8" s="12" t="n">
        <x:f>IF(OR(NOT(ISNUMBER('Offer 2 Assumptions'!O8)),NOT(ISNUMBER('Offer 2 Assumptions'!$C$3)),'Offer 2 Assumptions'!$C$3&lt;=0),"Unavailable",IF('Offer 2 Assumptions'!O9="$/RSF/year",ROUND('Offer 2 Assumptions'!O8*'Offer 2 Assumptions'!$C$3/12,2),IF('Offer 2 Assumptions'!O9="$/RSF/month",ROUND('Offer 2 Assumptions'!O8*'Offer 2 Assumptions'!$C$3,2),IF('Offer 2 Assumptions'!O9="$/month total",ROUND('Offer 2 Assumptions'!O8,2),"Unavailable"))))</x:f>
        <x:v>24000</x:v>
      </x:c>
      <x:c r="P8" s="12" t="n">
        <x:f>IF(OR(NOT(ISNUMBER('Offer 2 Assumptions'!P8)),NOT(ISNUMBER('Offer 2 Assumptions'!$C$3)),'Offer 2 Assumptions'!$C$3&lt;=0),"Unavailable",IF('Offer 2 Assumptions'!P9="$/RSF/year",ROUND('Offer 2 Assumptions'!P8*'Offer 2 Assumptions'!$C$3/12,2),IF('Offer 2 Assumptions'!P9="$/RSF/month",ROUND('Offer 2 Assumptions'!P8*'Offer 2 Assumptions'!$C$3,2),IF('Offer 2 Assumptions'!P9="$/month total",ROUND('Offer 2 Assumptions'!P8,2),"Unavailable"))))</x:f>
        <x:v>24600</x:v>
      </x:c>
      <x:c r="Q8" s="12" t="n">
        <x:f>IF(OR(NOT(ISNUMBER('Offer 2 Assumptions'!Q8)),NOT(ISNUMBER('Offer 2 Assumptions'!$C$3)),'Offer 2 Assumptions'!$C$3&lt;=0),"Unavailable",IF('Offer 2 Assumptions'!Q9="$/RSF/year",ROUND('Offer 2 Assumptions'!Q8*'Offer 2 Assumptions'!$C$3/12,2),IF('Offer 2 Assumptions'!Q9="$/RSF/month",ROUND('Offer 2 Assumptions'!Q8*'Offer 2 Assumptions'!$C$3,2),IF('Offer 2 Assumptions'!Q9="$/month total",ROUND('Offer 2 Assumptions'!Q8,2),"Unavailable"))))</x:f>
        <x:v>24600</x:v>
      </x:c>
      <x:c r="R8" s="12" t="n">
        <x:f>IF(OR(NOT(ISNUMBER('Offer 2 Assumptions'!R8)),NOT(ISNUMBER('Offer 2 Assumptions'!$C$3)),'Offer 2 Assumptions'!$C$3&lt;=0),"Unavailable",IF('Offer 2 Assumptions'!R9="$/RSF/year",ROUND('Offer 2 Assumptions'!R8*'Offer 2 Assumptions'!$C$3/12,2),IF('Offer 2 Assumptions'!R9="$/RSF/month",ROUND('Offer 2 Assumptions'!R8*'Offer 2 Assumptions'!$C$3,2),IF('Offer 2 Assumptions'!R9="$/month total",ROUND('Offer 2 Assumptions'!R8,2),"Unavailable"))))</x:f>
        <x:v>24600</x:v>
      </x:c>
      <x:c r="S8" s="12" t="n">
        <x:f>IF(OR(NOT(ISNUMBER('Offer 2 Assumptions'!S8)),NOT(ISNUMBER('Offer 2 Assumptions'!$C$3)),'Offer 2 Assumptions'!$C$3&lt;=0),"Unavailable",IF('Offer 2 Assumptions'!S9="$/RSF/year",ROUND('Offer 2 Assumptions'!S8*'Offer 2 Assumptions'!$C$3/12,2),IF('Offer 2 Assumptions'!S9="$/RSF/month",ROUND('Offer 2 Assumptions'!S8*'Offer 2 Assumptions'!$C$3,2),IF('Offer 2 Assumptions'!S9="$/month total",ROUND('Offer 2 Assumptions'!S8,2),"Unavailable"))))</x:f>
        <x:v>24600</x:v>
      </x:c>
      <x:c r="T8" s="12" t="n">
        <x:f>IF(OR(NOT(ISNUMBER('Offer 2 Assumptions'!T8)),NOT(ISNUMBER('Offer 2 Assumptions'!$C$3)),'Offer 2 Assumptions'!$C$3&lt;=0),"Unavailable",IF('Offer 2 Assumptions'!T9="$/RSF/year",ROUND('Offer 2 Assumptions'!T8*'Offer 2 Assumptions'!$C$3/12,2),IF('Offer 2 Assumptions'!T9="$/RSF/month",ROUND('Offer 2 Assumptions'!T8*'Offer 2 Assumptions'!$C$3,2),IF('Offer 2 Assumptions'!T9="$/month total",ROUND('Offer 2 Assumptions'!T8,2),"Unavailable"))))</x:f>
        <x:v>24600</x:v>
      </x:c>
      <x:c r="U8" s="12" t="n">
        <x:f>IF(OR(NOT(ISNUMBER('Offer 2 Assumptions'!U8)),NOT(ISNUMBER('Offer 2 Assumptions'!$C$3)),'Offer 2 Assumptions'!$C$3&lt;=0),"Unavailable",IF('Offer 2 Assumptions'!U9="$/RSF/year",ROUND('Offer 2 Assumptions'!U8*'Offer 2 Assumptions'!$C$3/12,2),IF('Offer 2 Assumptions'!U9="$/RSF/month",ROUND('Offer 2 Assumptions'!U8*'Offer 2 Assumptions'!$C$3,2),IF('Offer 2 Assumptions'!U9="$/month total",ROUND('Offer 2 Assumptions'!U8,2),"Unavailable"))))</x:f>
        <x:v>24600</x:v>
      </x:c>
      <x:c r="V8" s="12" t="n">
        <x:f>IF(OR(NOT(ISNUMBER('Offer 2 Assumptions'!V8)),NOT(ISNUMBER('Offer 2 Assumptions'!$C$3)),'Offer 2 Assumptions'!$C$3&lt;=0),"Unavailable",IF('Offer 2 Assumptions'!V9="$/RSF/year",ROUND('Offer 2 Assumptions'!V8*'Offer 2 Assumptions'!$C$3/12,2),IF('Offer 2 Assumptions'!V9="$/RSF/month",ROUND('Offer 2 Assumptions'!V8*'Offer 2 Assumptions'!$C$3,2),IF('Offer 2 Assumptions'!V9="$/month total",ROUND('Offer 2 Assumptions'!V8,2),"Unavailable"))))</x:f>
        <x:v>24600</x:v>
      </x:c>
      <x:c r="W8" s="12" t="n">
        <x:f>IF(OR(NOT(ISNUMBER('Offer 2 Assumptions'!W8)),NOT(ISNUMBER('Offer 2 Assumptions'!$C$3)),'Offer 2 Assumptions'!$C$3&lt;=0),"Unavailable",IF('Offer 2 Assumptions'!W9="$/RSF/year",ROUND('Offer 2 Assumptions'!W8*'Offer 2 Assumptions'!$C$3/12,2),IF('Offer 2 Assumptions'!W9="$/RSF/month",ROUND('Offer 2 Assumptions'!W8*'Offer 2 Assumptions'!$C$3,2),IF('Offer 2 Assumptions'!W9="$/month total",ROUND('Offer 2 Assumptions'!W8,2),"Unavailable"))))</x:f>
        <x:v>24600</x:v>
      </x:c>
      <x:c r="X8" s="12" t="n">
        <x:f>IF(OR(NOT(ISNUMBER('Offer 2 Assumptions'!X8)),NOT(ISNUMBER('Offer 2 Assumptions'!$C$3)),'Offer 2 Assumptions'!$C$3&lt;=0),"Unavailable",IF('Offer 2 Assumptions'!X9="$/RSF/year",ROUND('Offer 2 Assumptions'!X8*'Offer 2 Assumptions'!$C$3/12,2),IF('Offer 2 Assumptions'!X9="$/RSF/month",ROUND('Offer 2 Assumptions'!X8*'Offer 2 Assumptions'!$C$3,2),IF('Offer 2 Assumptions'!X9="$/month total",ROUND('Offer 2 Assumptions'!X8,2),"Unavailable"))))</x:f>
        <x:v>24600</x:v>
      </x:c>
      <x:c r="Y8" s="12" t="n">
        <x:f>IF(OR(NOT(ISNUMBER('Offer 2 Assumptions'!Y8)),NOT(ISNUMBER('Offer 2 Assumptions'!$C$3)),'Offer 2 Assumptions'!$C$3&lt;=0),"Unavailable",IF('Offer 2 Assumptions'!Y9="$/RSF/year",ROUND('Offer 2 Assumptions'!Y8*'Offer 2 Assumptions'!$C$3/12,2),IF('Offer 2 Assumptions'!Y9="$/RSF/month",ROUND('Offer 2 Assumptions'!Y8*'Offer 2 Assumptions'!$C$3,2),IF('Offer 2 Assumptions'!Y9="$/month total",ROUND('Offer 2 Assumptions'!Y8,2),"Unavailable"))))</x:f>
        <x:v>24600</x:v>
      </x:c>
      <x:c r="Z8" s="12" t="n">
        <x:f>IF(OR(NOT(ISNUMBER('Offer 2 Assumptions'!Z8)),NOT(ISNUMBER('Offer 2 Assumptions'!$C$3)),'Offer 2 Assumptions'!$C$3&lt;=0),"Unavailable",IF('Offer 2 Assumptions'!Z9="$/RSF/year",ROUND('Offer 2 Assumptions'!Z8*'Offer 2 Assumptions'!$C$3/12,2),IF('Offer 2 Assumptions'!Z9="$/RSF/month",ROUND('Offer 2 Assumptions'!Z8*'Offer 2 Assumptions'!$C$3,2),IF('Offer 2 Assumptions'!Z9="$/month total",ROUND('Offer 2 Assumptions'!Z8,2),"Unavailable"))))</x:f>
        <x:v>24600</x:v>
      </x:c>
      <x:c r="AA8" s="12" t="n">
        <x:f>IF(OR(NOT(ISNUMBER('Offer 2 Assumptions'!AA8)),NOT(ISNUMBER('Offer 2 Assumptions'!$C$3)),'Offer 2 Assumptions'!$C$3&lt;=0),"Unavailable",IF('Offer 2 Assumptions'!AA9="$/RSF/year",ROUND('Offer 2 Assumptions'!AA8*'Offer 2 Assumptions'!$C$3/12,2),IF('Offer 2 Assumptions'!AA9="$/RSF/month",ROUND('Offer 2 Assumptions'!AA8*'Offer 2 Assumptions'!$C$3,2),IF('Offer 2 Assumptions'!AA9="$/month total",ROUND('Offer 2 Assumptions'!AA8,2),"Unavailable"))))</x:f>
        <x:v>24600</x:v>
      </x:c>
      <x:c r="AB8" s="12" t="n">
        <x:f>IF(OR(NOT(ISNUMBER('Offer 2 Assumptions'!AB8)),NOT(ISNUMBER('Offer 2 Assumptions'!$C$3)),'Offer 2 Assumptions'!$C$3&lt;=0),"Unavailable",IF('Offer 2 Assumptions'!AB9="$/RSF/year",ROUND('Offer 2 Assumptions'!AB8*'Offer 2 Assumptions'!$C$3/12,2),IF('Offer 2 Assumptions'!AB9="$/RSF/month",ROUND('Offer 2 Assumptions'!AB8*'Offer 2 Assumptions'!$C$3,2),IF('Offer 2 Assumptions'!AB9="$/month total",ROUND('Offer 2 Assumptions'!AB8,2),"Unavailable"))))</x:f>
        <x:v>25215</x:v>
      </x:c>
      <x:c r="AC8" s="12" t="n">
        <x:f>IF(OR(NOT(ISNUMBER('Offer 2 Assumptions'!AC8)),NOT(ISNUMBER('Offer 2 Assumptions'!$C$3)),'Offer 2 Assumptions'!$C$3&lt;=0),"Unavailable",IF('Offer 2 Assumptions'!AC9="$/RSF/year",ROUND('Offer 2 Assumptions'!AC8*'Offer 2 Assumptions'!$C$3/12,2),IF('Offer 2 Assumptions'!AC9="$/RSF/month",ROUND('Offer 2 Assumptions'!AC8*'Offer 2 Assumptions'!$C$3,2),IF('Offer 2 Assumptions'!AC9="$/month total",ROUND('Offer 2 Assumptions'!AC8,2),"Unavailable"))))</x:f>
        <x:v>25215</x:v>
      </x:c>
      <x:c r="AD8" s="12" t="n">
        <x:f>IF(OR(NOT(ISNUMBER('Offer 2 Assumptions'!AD8)),NOT(ISNUMBER('Offer 2 Assumptions'!$C$3)),'Offer 2 Assumptions'!$C$3&lt;=0),"Unavailable",IF('Offer 2 Assumptions'!AD9="$/RSF/year",ROUND('Offer 2 Assumptions'!AD8*'Offer 2 Assumptions'!$C$3/12,2),IF('Offer 2 Assumptions'!AD9="$/RSF/month",ROUND('Offer 2 Assumptions'!AD8*'Offer 2 Assumptions'!$C$3,2),IF('Offer 2 Assumptions'!AD9="$/month total",ROUND('Offer 2 Assumptions'!AD8,2),"Unavailable"))))</x:f>
        <x:v>25215</x:v>
      </x:c>
      <x:c r="AE8" s="12" t="n">
        <x:f>IF(OR(NOT(ISNUMBER('Offer 2 Assumptions'!AE8)),NOT(ISNUMBER('Offer 2 Assumptions'!$C$3)),'Offer 2 Assumptions'!$C$3&lt;=0),"Unavailable",IF('Offer 2 Assumptions'!AE9="$/RSF/year",ROUND('Offer 2 Assumptions'!AE8*'Offer 2 Assumptions'!$C$3/12,2),IF('Offer 2 Assumptions'!AE9="$/RSF/month",ROUND('Offer 2 Assumptions'!AE8*'Offer 2 Assumptions'!$C$3,2),IF('Offer 2 Assumptions'!AE9="$/month total",ROUND('Offer 2 Assumptions'!AE8,2),"Unavailable"))))</x:f>
        <x:v>25215</x:v>
      </x:c>
      <x:c r="AF8" s="12" t="n">
        <x:f>IF(OR(NOT(ISNUMBER('Offer 2 Assumptions'!AF8)),NOT(ISNUMBER('Offer 2 Assumptions'!$C$3)),'Offer 2 Assumptions'!$C$3&lt;=0),"Unavailable",IF('Offer 2 Assumptions'!AF9="$/RSF/year",ROUND('Offer 2 Assumptions'!AF8*'Offer 2 Assumptions'!$C$3/12,2),IF('Offer 2 Assumptions'!AF9="$/RSF/month",ROUND('Offer 2 Assumptions'!AF8*'Offer 2 Assumptions'!$C$3,2),IF('Offer 2 Assumptions'!AF9="$/month total",ROUND('Offer 2 Assumptions'!AF8,2),"Unavailable"))))</x:f>
        <x:v>25215</x:v>
      </x:c>
      <x:c r="AG8" s="12" t="n">
        <x:f>IF(OR(NOT(ISNUMBER('Offer 2 Assumptions'!AG8)),NOT(ISNUMBER('Offer 2 Assumptions'!$C$3)),'Offer 2 Assumptions'!$C$3&lt;=0),"Unavailable",IF('Offer 2 Assumptions'!AG9="$/RSF/year",ROUND('Offer 2 Assumptions'!AG8*'Offer 2 Assumptions'!$C$3/12,2),IF('Offer 2 Assumptions'!AG9="$/RSF/month",ROUND('Offer 2 Assumptions'!AG8*'Offer 2 Assumptions'!$C$3,2),IF('Offer 2 Assumptions'!AG9="$/month total",ROUND('Offer 2 Assumptions'!AG8,2),"Unavailable"))))</x:f>
        <x:v>25215</x:v>
      </x:c>
      <x:c r="AH8" s="12" t="n">
        <x:f>IF(OR(NOT(ISNUMBER('Offer 2 Assumptions'!AH8)),NOT(ISNUMBER('Offer 2 Assumptions'!$C$3)),'Offer 2 Assumptions'!$C$3&lt;=0),"Unavailable",IF('Offer 2 Assumptions'!AH9="$/RSF/year",ROUND('Offer 2 Assumptions'!AH8*'Offer 2 Assumptions'!$C$3/12,2),IF('Offer 2 Assumptions'!AH9="$/RSF/month",ROUND('Offer 2 Assumptions'!AH8*'Offer 2 Assumptions'!$C$3,2),IF('Offer 2 Assumptions'!AH9="$/month total",ROUND('Offer 2 Assumptions'!AH8,2),"Unavailable"))))</x:f>
        <x:v>25215</x:v>
      </x:c>
      <x:c r="AI8" s="12" t="n">
        <x:f>IF(OR(NOT(ISNUMBER('Offer 2 Assumptions'!AI8)),NOT(ISNUMBER('Offer 2 Assumptions'!$C$3)),'Offer 2 Assumptions'!$C$3&lt;=0),"Unavailable",IF('Offer 2 Assumptions'!AI9="$/RSF/year",ROUND('Offer 2 Assumptions'!AI8*'Offer 2 Assumptions'!$C$3/12,2),IF('Offer 2 Assumptions'!AI9="$/RSF/month",ROUND('Offer 2 Assumptions'!AI8*'Offer 2 Assumptions'!$C$3,2),IF('Offer 2 Assumptions'!AI9="$/month total",ROUND('Offer 2 Assumptions'!AI8,2),"Unavailable"))))</x:f>
        <x:v>25215</x:v>
      </x:c>
      <x:c r="AJ8" s="12" t="n">
        <x:f>IF(OR(NOT(ISNUMBER('Offer 2 Assumptions'!AJ8)),NOT(ISNUMBER('Offer 2 Assumptions'!$C$3)),'Offer 2 Assumptions'!$C$3&lt;=0),"Unavailable",IF('Offer 2 Assumptions'!AJ9="$/RSF/year",ROUND('Offer 2 Assumptions'!AJ8*'Offer 2 Assumptions'!$C$3/12,2),IF('Offer 2 Assumptions'!AJ9="$/RSF/month",ROUND('Offer 2 Assumptions'!AJ8*'Offer 2 Assumptions'!$C$3,2),IF('Offer 2 Assumptions'!AJ9="$/month total",ROUND('Offer 2 Assumptions'!AJ8,2),"Unavailable"))))</x:f>
        <x:v>25215</x:v>
      </x:c>
      <x:c r="AK8" s="12" t="n">
        <x:f>IF(OR(NOT(ISNUMBER('Offer 2 Assumptions'!AK8)),NOT(ISNUMBER('Offer 2 Assumptions'!$C$3)),'Offer 2 Assumptions'!$C$3&lt;=0),"Unavailable",IF('Offer 2 Assumptions'!AK9="$/RSF/year",ROUND('Offer 2 Assumptions'!AK8*'Offer 2 Assumptions'!$C$3/12,2),IF('Offer 2 Assumptions'!AK9="$/RSF/month",ROUND('Offer 2 Assumptions'!AK8*'Offer 2 Assumptions'!$C$3,2),IF('Offer 2 Assumptions'!AK9="$/month total",ROUND('Offer 2 Assumptions'!AK8,2),"Unavailable"))))</x:f>
        <x:v>25215</x:v>
      </x:c>
      <x:c r="AL8" s="12" t="n">
        <x:f>IF(OR(NOT(ISNUMBER('Offer 2 Assumptions'!AL8)),NOT(ISNUMBER('Offer 2 Assumptions'!$C$3)),'Offer 2 Assumptions'!$C$3&lt;=0),"Unavailable",IF('Offer 2 Assumptions'!AL9="$/RSF/year",ROUND('Offer 2 Assumptions'!AL8*'Offer 2 Assumptions'!$C$3/12,2),IF('Offer 2 Assumptions'!AL9="$/RSF/month",ROUND('Offer 2 Assumptions'!AL8*'Offer 2 Assumptions'!$C$3,2),IF('Offer 2 Assumptions'!AL9="$/month total",ROUND('Offer 2 Assumptions'!AL8,2),"Unavailable"))))</x:f>
        <x:v>25215</x:v>
      </x:c>
      <x:c r="AM8" s="12" t="n">
        <x:f>IF(OR(NOT(ISNUMBER('Offer 2 Assumptions'!AM8)),NOT(ISNUMBER('Offer 2 Assumptions'!$C$3)),'Offer 2 Assumptions'!$C$3&lt;=0),"Unavailable",IF('Offer 2 Assumptions'!AM9="$/RSF/year",ROUND('Offer 2 Assumptions'!AM8*'Offer 2 Assumptions'!$C$3/12,2),IF('Offer 2 Assumptions'!AM9="$/RSF/month",ROUND('Offer 2 Assumptions'!AM8*'Offer 2 Assumptions'!$C$3,2),IF('Offer 2 Assumptions'!AM9="$/month total",ROUND('Offer 2 Assumptions'!AM8,2),"Unavailable"))))</x:f>
        <x:v>25215</x:v>
      </x:c>
      <x:c r="AN8" s="11" t="n">
        <x:f>IF(COUNT(C8:AM8)=COLUMNS(C8:AM8),SUM(C8:AM8),"Unavailable")</x:f>
        <x:v>885780</x:v>
      </x:c>
    </x:row>
    <x:row r="9" ht="22" customHeight="1">
      <x:c r="A9" s="1"/>
      <x:c r="B9" s="1" t="str">
        <x:v>Base rent waived</x:v>
      </x:c>
      <x:c r="C9" s="12" t="n">
        <x:f>IF(OR(NOT(ISNUMBER(C8)),NOT(ISNUMBER('Offer 2 Assumptions'!C14)),'Offer 2 Assumptions'!C14&lt;0,'Offer 2 Assumptions'!C14&gt;1),"Unavailable",ROUND(C8*'Offer 2 Assumptions'!C14,2))</x:f>
        <x:v>0</x:v>
      </x:c>
      <x:c r="D9" s="12" t="n">
        <x:f>IF(OR(NOT(ISNUMBER(D8)),NOT(ISNUMBER('Offer 2 Assumptions'!D14)),'Offer 2 Assumptions'!D14&lt;0,'Offer 2 Assumptions'!D14&gt;1),"Unavailable",ROUND(D8*'Offer 2 Assumptions'!D14,2))</x:f>
        <x:v>24000</x:v>
      </x:c>
      <x:c r="E9" s="12" t="n">
        <x:f>IF(OR(NOT(ISNUMBER(E8)),NOT(ISNUMBER('Offer 2 Assumptions'!E14)),'Offer 2 Assumptions'!E14&lt;0,'Offer 2 Assumptions'!E14&gt;1),"Unavailable",ROUND(E8*'Offer 2 Assumptions'!E14,2))</x:f>
        <x:v>24000</x:v>
      </x:c>
      <x:c r="F9" s="12" t="n">
        <x:f>IF(OR(NOT(ISNUMBER(F8)),NOT(ISNUMBER('Offer 2 Assumptions'!F14)),'Offer 2 Assumptions'!F14&lt;0,'Offer 2 Assumptions'!F14&gt;1),"Unavailable",ROUND(F8*'Offer 2 Assumptions'!F14,2))</x:f>
        <x:v>0</x:v>
      </x:c>
      <x:c r="G9" s="12" t="n">
        <x:f>IF(OR(NOT(ISNUMBER(G8)),NOT(ISNUMBER('Offer 2 Assumptions'!G14)),'Offer 2 Assumptions'!G14&lt;0,'Offer 2 Assumptions'!G14&gt;1),"Unavailable",ROUND(G8*'Offer 2 Assumptions'!G14,2))</x:f>
        <x:v>0</x:v>
      </x:c>
      <x:c r="H9" s="12" t="n">
        <x:f>IF(OR(NOT(ISNUMBER(H8)),NOT(ISNUMBER('Offer 2 Assumptions'!H14)),'Offer 2 Assumptions'!H14&lt;0,'Offer 2 Assumptions'!H14&gt;1),"Unavailable",ROUND(H8*'Offer 2 Assumptions'!H14,2))</x:f>
        <x:v>0</x:v>
      </x:c>
      <x:c r="I9" s="12" t="n">
        <x:f>IF(OR(NOT(ISNUMBER(I8)),NOT(ISNUMBER('Offer 2 Assumptions'!I14)),'Offer 2 Assumptions'!I14&lt;0,'Offer 2 Assumptions'!I14&gt;1),"Unavailable",ROUND(I8*'Offer 2 Assumptions'!I14,2))</x:f>
        <x:v>0</x:v>
      </x:c>
      <x:c r="J9" s="12" t="n">
        <x:f>IF(OR(NOT(ISNUMBER(J8)),NOT(ISNUMBER('Offer 2 Assumptions'!J14)),'Offer 2 Assumptions'!J14&lt;0,'Offer 2 Assumptions'!J14&gt;1),"Unavailable",ROUND(J8*'Offer 2 Assumptions'!J14,2))</x:f>
        <x:v>0</x:v>
      </x:c>
      <x:c r="K9" s="12" t="n">
        <x:f>IF(OR(NOT(ISNUMBER(K8)),NOT(ISNUMBER('Offer 2 Assumptions'!K14)),'Offer 2 Assumptions'!K14&lt;0,'Offer 2 Assumptions'!K14&gt;1),"Unavailable",ROUND(K8*'Offer 2 Assumptions'!K14,2))</x:f>
        <x:v>0</x:v>
      </x:c>
      <x:c r="L9" s="12" t="n">
        <x:f>IF(OR(NOT(ISNUMBER(L8)),NOT(ISNUMBER('Offer 2 Assumptions'!L14)),'Offer 2 Assumptions'!L14&lt;0,'Offer 2 Assumptions'!L14&gt;1),"Unavailable",ROUND(L8*'Offer 2 Assumptions'!L14,2))</x:f>
        <x:v>0</x:v>
      </x:c>
      <x:c r="M9" s="12" t="n">
        <x:f>IF(OR(NOT(ISNUMBER(M8)),NOT(ISNUMBER('Offer 2 Assumptions'!M14)),'Offer 2 Assumptions'!M14&lt;0,'Offer 2 Assumptions'!M14&gt;1),"Unavailable",ROUND(M8*'Offer 2 Assumptions'!M14,2))</x:f>
        <x:v>0</x:v>
      </x:c>
      <x:c r="N9" s="12" t="n">
        <x:f>IF(OR(NOT(ISNUMBER(N8)),NOT(ISNUMBER('Offer 2 Assumptions'!N14)),'Offer 2 Assumptions'!N14&lt;0,'Offer 2 Assumptions'!N14&gt;1),"Unavailable",ROUND(N8*'Offer 2 Assumptions'!N14,2))</x:f>
        <x:v>0</x:v>
      </x:c>
      <x:c r="O9" s="12" t="n">
        <x:f>IF(OR(NOT(ISNUMBER(O8)),NOT(ISNUMBER('Offer 2 Assumptions'!O14)),'Offer 2 Assumptions'!O14&lt;0,'Offer 2 Assumptions'!O14&gt;1),"Unavailable",ROUND(O8*'Offer 2 Assumptions'!O14,2))</x:f>
        <x:v>0</x:v>
      </x:c>
      <x:c r="P9" s="12" t="n">
        <x:f>IF(OR(NOT(ISNUMBER(P8)),NOT(ISNUMBER('Offer 2 Assumptions'!P14)),'Offer 2 Assumptions'!P14&lt;0,'Offer 2 Assumptions'!P14&gt;1),"Unavailable",ROUND(P8*'Offer 2 Assumptions'!P14,2))</x:f>
        <x:v>0</x:v>
      </x:c>
      <x:c r="Q9" s="12" t="n">
        <x:f>IF(OR(NOT(ISNUMBER(Q8)),NOT(ISNUMBER('Offer 2 Assumptions'!Q14)),'Offer 2 Assumptions'!Q14&lt;0,'Offer 2 Assumptions'!Q14&gt;1),"Unavailable",ROUND(Q8*'Offer 2 Assumptions'!Q14,2))</x:f>
        <x:v>0</x:v>
      </x:c>
      <x:c r="R9" s="12" t="n">
        <x:f>IF(OR(NOT(ISNUMBER(R8)),NOT(ISNUMBER('Offer 2 Assumptions'!R14)),'Offer 2 Assumptions'!R14&lt;0,'Offer 2 Assumptions'!R14&gt;1),"Unavailable",ROUND(R8*'Offer 2 Assumptions'!R14,2))</x:f>
        <x:v>0</x:v>
      </x:c>
      <x:c r="S9" s="12" t="n">
        <x:f>IF(OR(NOT(ISNUMBER(S8)),NOT(ISNUMBER('Offer 2 Assumptions'!S14)),'Offer 2 Assumptions'!S14&lt;0,'Offer 2 Assumptions'!S14&gt;1),"Unavailable",ROUND(S8*'Offer 2 Assumptions'!S14,2))</x:f>
        <x:v>0</x:v>
      </x:c>
      <x:c r="T9" s="12" t="n">
        <x:f>IF(OR(NOT(ISNUMBER(T8)),NOT(ISNUMBER('Offer 2 Assumptions'!T14)),'Offer 2 Assumptions'!T14&lt;0,'Offer 2 Assumptions'!T14&gt;1),"Unavailable",ROUND(T8*'Offer 2 Assumptions'!T14,2))</x:f>
        <x:v>0</x:v>
      </x:c>
      <x:c r="U9" s="12" t="n">
        <x:f>IF(OR(NOT(ISNUMBER(U8)),NOT(ISNUMBER('Offer 2 Assumptions'!U14)),'Offer 2 Assumptions'!U14&lt;0,'Offer 2 Assumptions'!U14&gt;1),"Unavailable",ROUND(U8*'Offer 2 Assumptions'!U14,2))</x:f>
        <x:v>0</x:v>
      </x:c>
      <x:c r="V9" s="12" t="n">
        <x:f>IF(OR(NOT(ISNUMBER(V8)),NOT(ISNUMBER('Offer 2 Assumptions'!V14)),'Offer 2 Assumptions'!V14&lt;0,'Offer 2 Assumptions'!V14&gt;1),"Unavailable",ROUND(V8*'Offer 2 Assumptions'!V14,2))</x:f>
        <x:v>0</x:v>
      </x:c>
      <x:c r="W9" s="12" t="n">
        <x:f>IF(OR(NOT(ISNUMBER(W8)),NOT(ISNUMBER('Offer 2 Assumptions'!W14)),'Offer 2 Assumptions'!W14&lt;0,'Offer 2 Assumptions'!W14&gt;1),"Unavailable",ROUND(W8*'Offer 2 Assumptions'!W14,2))</x:f>
        <x:v>0</x:v>
      </x:c>
      <x:c r="X9" s="12" t="n">
        <x:f>IF(OR(NOT(ISNUMBER(X8)),NOT(ISNUMBER('Offer 2 Assumptions'!X14)),'Offer 2 Assumptions'!X14&lt;0,'Offer 2 Assumptions'!X14&gt;1),"Unavailable",ROUND(X8*'Offer 2 Assumptions'!X14,2))</x:f>
        <x:v>0</x:v>
      </x:c>
      <x:c r="Y9" s="12" t="n">
        <x:f>IF(OR(NOT(ISNUMBER(Y8)),NOT(ISNUMBER('Offer 2 Assumptions'!Y14)),'Offer 2 Assumptions'!Y14&lt;0,'Offer 2 Assumptions'!Y14&gt;1),"Unavailable",ROUND(Y8*'Offer 2 Assumptions'!Y14,2))</x:f>
        <x:v>0</x:v>
      </x:c>
      <x:c r="Z9" s="12" t="n">
        <x:f>IF(OR(NOT(ISNUMBER(Z8)),NOT(ISNUMBER('Offer 2 Assumptions'!Z14)),'Offer 2 Assumptions'!Z14&lt;0,'Offer 2 Assumptions'!Z14&gt;1),"Unavailable",ROUND(Z8*'Offer 2 Assumptions'!Z14,2))</x:f>
        <x:v>0</x:v>
      </x:c>
      <x:c r="AA9" s="12" t="n">
        <x:f>IF(OR(NOT(ISNUMBER(AA8)),NOT(ISNUMBER('Offer 2 Assumptions'!AA14)),'Offer 2 Assumptions'!AA14&lt;0,'Offer 2 Assumptions'!AA14&gt;1),"Unavailable",ROUND(AA8*'Offer 2 Assumptions'!AA14,2))</x:f>
        <x:v>0</x:v>
      </x:c>
      <x:c r="AB9" s="12" t="n">
        <x:f>IF(OR(NOT(ISNUMBER(AB8)),NOT(ISNUMBER('Offer 2 Assumptions'!AB14)),'Offer 2 Assumptions'!AB14&lt;0,'Offer 2 Assumptions'!AB14&gt;1),"Unavailable",ROUND(AB8*'Offer 2 Assumptions'!AB14,2))</x:f>
        <x:v>0</x:v>
      </x:c>
      <x:c r="AC9" s="12" t="n">
        <x:f>IF(OR(NOT(ISNUMBER(AC8)),NOT(ISNUMBER('Offer 2 Assumptions'!AC14)),'Offer 2 Assumptions'!AC14&lt;0,'Offer 2 Assumptions'!AC14&gt;1),"Unavailable",ROUND(AC8*'Offer 2 Assumptions'!AC14,2))</x:f>
        <x:v>0</x:v>
      </x:c>
      <x:c r="AD9" s="12" t="n">
        <x:f>IF(OR(NOT(ISNUMBER(AD8)),NOT(ISNUMBER('Offer 2 Assumptions'!AD14)),'Offer 2 Assumptions'!AD14&lt;0,'Offer 2 Assumptions'!AD14&gt;1),"Unavailable",ROUND(AD8*'Offer 2 Assumptions'!AD14,2))</x:f>
        <x:v>0</x:v>
      </x:c>
      <x:c r="AE9" s="12" t="n">
        <x:f>IF(OR(NOT(ISNUMBER(AE8)),NOT(ISNUMBER('Offer 2 Assumptions'!AE14)),'Offer 2 Assumptions'!AE14&lt;0,'Offer 2 Assumptions'!AE14&gt;1),"Unavailable",ROUND(AE8*'Offer 2 Assumptions'!AE14,2))</x:f>
        <x:v>0</x:v>
      </x:c>
      <x:c r="AF9" s="12" t="n">
        <x:f>IF(OR(NOT(ISNUMBER(AF8)),NOT(ISNUMBER('Offer 2 Assumptions'!AF14)),'Offer 2 Assumptions'!AF14&lt;0,'Offer 2 Assumptions'!AF14&gt;1),"Unavailable",ROUND(AF8*'Offer 2 Assumptions'!AF14,2))</x:f>
        <x:v>0</x:v>
      </x:c>
      <x:c r="AG9" s="12" t="n">
        <x:f>IF(OR(NOT(ISNUMBER(AG8)),NOT(ISNUMBER('Offer 2 Assumptions'!AG14)),'Offer 2 Assumptions'!AG14&lt;0,'Offer 2 Assumptions'!AG14&gt;1),"Unavailable",ROUND(AG8*'Offer 2 Assumptions'!AG14,2))</x:f>
        <x:v>0</x:v>
      </x:c>
      <x:c r="AH9" s="12" t="n">
        <x:f>IF(OR(NOT(ISNUMBER(AH8)),NOT(ISNUMBER('Offer 2 Assumptions'!AH14)),'Offer 2 Assumptions'!AH14&lt;0,'Offer 2 Assumptions'!AH14&gt;1),"Unavailable",ROUND(AH8*'Offer 2 Assumptions'!AH14,2))</x:f>
        <x:v>0</x:v>
      </x:c>
      <x:c r="AI9" s="12" t="n">
        <x:f>IF(OR(NOT(ISNUMBER(AI8)),NOT(ISNUMBER('Offer 2 Assumptions'!AI14)),'Offer 2 Assumptions'!AI14&lt;0,'Offer 2 Assumptions'!AI14&gt;1),"Unavailable",ROUND(AI8*'Offer 2 Assumptions'!AI14,2))</x:f>
        <x:v>0</x:v>
      </x:c>
      <x:c r="AJ9" s="12" t="n">
        <x:f>IF(OR(NOT(ISNUMBER(AJ8)),NOT(ISNUMBER('Offer 2 Assumptions'!AJ14)),'Offer 2 Assumptions'!AJ14&lt;0,'Offer 2 Assumptions'!AJ14&gt;1),"Unavailable",ROUND(AJ8*'Offer 2 Assumptions'!AJ14,2))</x:f>
        <x:v>0</x:v>
      </x:c>
      <x:c r="AK9" s="12" t="n">
        <x:f>IF(OR(NOT(ISNUMBER(AK8)),NOT(ISNUMBER('Offer 2 Assumptions'!AK14)),'Offer 2 Assumptions'!AK14&lt;0,'Offer 2 Assumptions'!AK14&gt;1),"Unavailable",ROUND(AK8*'Offer 2 Assumptions'!AK14,2))</x:f>
        <x:v>0</x:v>
      </x:c>
      <x:c r="AL9" s="12" t="n">
        <x:f>IF(OR(NOT(ISNUMBER(AL8)),NOT(ISNUMBER('Offer 2 Assumptions'!AL14)),'Offer 2 Assumptions'!AL14&lt;0,'Offer 2 Assumptions'!AL14&gt;1),"Unavailable",ROUND(AL8*'Offer 2 Assumptions'!AL14,2))</x:f>
        <x:v>0</x:v>
      </x:c>
      <x:c r="AM9" s="12" t="n">
        <x:f>IF(OR(NOT(ISNUMBER(AM8)),NOT(ISNUMBER('Offer 2 Assumptions'!AM14)),'Offer 2 Assumptions'!AM14&lt;0,'Offer 2 Assumptions'!AM14&gt;1),"Unavailable",ROUND(AM8*'Offer 2 Assumptions'!AM14,2))</x:f>
        <x:v>0</x:v>
      </x:c>
      <x:c r="AN9" s="11" t="n">
        <x:f>IF(COUNT(C9:AM9)=COLUMNS(C9:AM9),SUM(C9:AM9),"Unavailable")</x:f>
        <x:v>48000</x:v>
      </x:c>
    </x:row>
    <x:row r="10" ht="22" customHeight="1">
      <x:c r="A10" s="1"/>
      <x:c r="B10" s="1" t="str">
        <x:v>Operating expenses</x:v>
      </x:c>
      <x:c r="C10" s="12" t="n">
        <x:f>IF(OR(NOT(ISNUMBER('Offer 2 Assumptions'!C10)),NOT(ISNUMBER('Offer 2 Assumptions'!$C$3)),'Offer 2 Assumptions'!$C$3&lt;=0),"Unavailable",IF('Offer 2 Assumptions'!C11="$/RSF/year",ROUND('Offer 2 Assumptions'!C10*'Offer 2 Assumptions'!$C$3/12,2),IF('Offer 2 Assumptions'!C11="$/RSF/month",ROUND('Offer 2 Assumptions'!C10*'Offer 2 Assumptions'!$C$3,2),IF('Offer 2 Assumptions'!C11="$/month total",ROUND('Offer 2 Assumptions'!C10,2),"Unavailable"))))</x:f>
        <x:v>0</x:v>
      </x:c>
      <x:c r="D10" s="12" t="n">
        <x:f>IF(OR(NOT(ISNUMBER('Offer 2 Assumptions'!D10)),NOT(ISNUMBER('Offer 2 Assumptions'!$C$3)),'Offer 2 Assumptions'!$C$3&lt;=0),"Unavailable",IF('Offer 2 Assumptions'!D11="$/RSF/year",ROUND('Offer 2 Assumptions'!D10*'Offer 2 Assumptions'!$C$3/12,2),IF('Offer 2 Assumptions'!D11="$/RSF/month",ROUND('Offer 2 Assumptions'!D10*'Offer 2 Assumptions'!$C$3,2),IF('Offer 2 Assumptions'!D11="$/month total",ROUND('Offer 2 Assumptions'!D10,2),"Unavailable"))))</x:f>
        <x:v>7500</x:v>
      </x:c>
      <x:c r="E10" s="12" t="n">
        <x:f>IF(OR(NOT(ISNUMBER('Offer 2 Assumptions'!E10)),NOT(ISNUMBER('Offer 2 Assumptions'!$C$3)),'Offer 2 Assumptions'!$C$3&lt;=0),"Unavailable",IF('Offer 2 Assumptions'!E11="$/RSF/year",ROUND('Offer 2 Assumptions'!E10*'Offer 2 Assumptions'!$C$3/12,2),IF('Offer 2 Assumptions'!E11="$/RSF/month",ROUND('Offer 2 Assumptions'!E10*'Offer 2 Assumptions'!$C$3,2),IF('Offer 2 Assumptions'!E11="$/month total",ROUND('Offer 2 Assumptions'!E10,2),"Unavailable"))))</x:f>
        <x:v>7500</x:v>
      </x:c>
      <x:c r="F10" s="12" t="n">
        <x:f>IF(OR(NOT(ISNUMBER('Offer 2 Assumptions'!F10)),NOT(ISNUMBER('Offer 2 Assumptions'!$C$3)),'Offer 2 Assumptions'!$C$3&lt;=0),"Unavailable",IF('Offer 2 Assumptions'!F11="$/RSF/year",ROUND('Offer 2 Assumptions'!F10*'Offer 2 Assumptions'!$C$3/12,2),IF('Offer 2 Assumptions'!F11="$/RSF/month",ROUND('Offer 2 Assumptions'!F10*'Offer 2 Assumptions'!$C$3,2),IF('Offer 2 Assumptions'!F11="$/month total",ROUND('Offer 2 Assumptions'!F10,2),"Unavailable"))))</x:f>
        <x:v>7500</x:v>
      </x:c>
      <x:c r="G10" s="12" t="n">
        <x:f>IF(OR(NOT(ISNUMBER('Offer 2 Assumptions'!G10)),NOT(ISNUMBER('Offer 2 Assumptions'!$C$3)),'Offer 2 Assumptions'!$C$3&lt;=0),"Unavailable",IF('Offer 2 Assumptions'!G11="$/RSF/year",ROUND('Offer 2 Assumptions'!G10*'Offer 2 Assumptions'!$C$3/12,2),IF('Offer 2 Assumptions'!G11="$/RSF/month",ROUND('Offer 2 Assumptions'!G10*'Offer 2 Assumptions'!$C$3,2),IF('Offer 2 Assumptions'!G11="$/month total",ROUND('Offer 2 Assumptions'!G10,2),"Unavailable"))))</x:f>
        <x:v>7500</x:v>
      </x:c>
      <x:c r="H10" s="12" t="n">
        <x:f>IF(OR(NOT(ISNUMBER('Offer 2 Assumptions'!H10)),NOT(ISNUMBER('Offer 2 Assumptions'!$C$3)),'Offer 2 Assumptions'!$C$3&lt;=0),"Unavailable",IF('Offer 2 Assumptions'!H11="$/RSF/year",ROUND('Offer 2 Assumptions'!H10*'Offer 2 Assumptions'!$C$3/12,2),IF('Offer 2 Assumptions'!H11="$/RSF/month",ROUND('Offer 2 Assumptions'!H10*'Offer 2 Assumptions'!$C$3,2),IF('Offer 2 Assumptions'!H11="$/month total",ROUND('Offer 2 Assumptions'!H10,2),"Unavailable"))))</x:f>
        <x:v>7500</x:v>
      </x:c>
      <x:c r="I10" s="12" t="n">
        <x:f>IF(OR(NOT(ISNUMBER('Offer 2 Assumptions'!I10)),NOT(ISNUMBER('Offer 2 Assumptions'!$C$3)),'Offer 2 Assumptions'!$C$3&lt;=0),"Unavailable",IF('Offer 2 Assumptions'!I11="$/RSF/year",ROUND('Offer 2 Assumptions'!I10*'Offer 2 Assumptions'!$C$3/12,2),IF('Offer 2 Assumptions'!I11="$/RSF/month",ROUND('Offer 2 Assumptions'!I10*'Offer 2 Assumptions'!$C$3,2),IF('Offer 2 Assumptions'!I11="$/month total",ROUND('Offer 2 Assumptions'!I10,2),"Unavailable"))))</x:f>
        <x:v>7500</x:v>
      </x:c>
      <x:c r="J10" s="12" t="n">
        <x:f>IF(OR(NOT(ISNUMBER('Offer 2 Assumptions'!J10)),NOT(ISNUMBER('Offer 2 Assumptions'!$C$3)),'Offer 2 Assumptions'!$C$3&lt;=0),"Unavailable",IF('Offer 2 Assumptions'!J11="$/RSF/year",ROUND('Offer 2 Assumptions'!J10*'Offer 2 Assumptions'!$C$3/12,2),IF('Offer 2 Assumptions'!J11="$/RSF/month",ROUND('Offer 2 Assumptions'!J10*'Offer 2 Assumptions'!$C$3,2),IF('Offer 2 Assumptions'!J11="$/month total",ROUND('Offer 2 Assumptions'!J10,2),"Unavailable"))))</x:f>
        <x:v>7500</x:v>
      </x:c>
      <x:c r="K10" s="12" t="n">
        <x:f>IF(OR(NOT(ISNUMBER('Offer 2 Assumptions'!K10)),NOT(ISNUMBER('Offer 2 Assumptions'!$C$3)),'Offer 2 Assumptions'!$C$3&lt;=0),"Unavailable",IF('Offer 2 Assumptions'!K11="$/RSF/year",ROUND('Offer 2 Assumptions'!K10*'Offer 2 Assumptions'!$C$3/12,2),IF('Offer 2 Assumptions'!K11="$/RSF/month",ROUND('Offer 2 Assumptions'!K10*'Offer 2 Assumptions'!$C$3,2),IF('Offer 2 Assumptions'!K11="$/month total",ROUND('Offer 2 Assumptions'!K10,2),"Unavailable"))))</x:f>
        <x:v>7500</x:v>
      </x:c>
      <x:c r="L10" s="12" t="n">
        <x:f>IF(OR(NOT(ISNUMBER('Offer 2 Assumptions'!L10)),NOT(ISNUMBER('Offer 2 Assumptions'!$C$3)),'Offer 2 Assumptions'!$C$3&lt;=0),"Unavailable",IF('Offer 2 Assumptions'!L11="$/RSF/year",ROUND('Offer 2 Assumptions'!L10*'Offer 2 Assumptions'!$C$3/12,2),IF('Offer 2 Assumptions'!L11="$/RSF/month",ROUND('Offer 2 Assumptions'!L10*'Offer 2 Assumptions'!$C$3,2),IF('Offer 2 Assumptions'!L11="$/month total",ROUND('Offer 2 Assumptions'!L10,2),"Unavailable"))))</x:f>
        <x:v>7500</x:v>
      </x:c>
      <x:c r="M10" s="12" t="n">
        <x:f>IF(OR(NOT(ISNUMBER('Offer 2 Assumptions'!M10)),NOT(ISNUMBER('Offer 2 Assumptions'!$C$3)),'Offer 2 Assumptions'!$C$3&lt;=0),"Unavailable",IF('Offer 2 Assumptions'!M11="$/RSF/year",ROUND('Offer 2 Assumptions'!M10*'Offer 2 Assumptions'!$C$3/12,2),IF('Offer 2 Assumptions'!M11="$/RSF/month",ROUND('Offer 2 Assumptions'!M10*'Offer 2 Assumptions'!$C$3,2),IF('Offer 2 Assumptions'!M11="$/month total",ROUND('Offer 2 Assumptions'!M10,2),"Unavailable"))))</x:f>
        <x:v>7500</x:v>
      </x:c>
      <x:c r="N10" s="12" t="n">
        <x:f>IF(OR(NOT(ISNUMBER('Offer 2 Assumptions'!N10)),NOT(ISNUMBER('Offer 2 Assumptions'!$C$3)),'Offer 2 Assumptions'!$C$3&lt;=0),"Unavailable",IF('Offer 2 Assumptions'!N11="$/RSF/year",ROUND('Offer 2 Assumptions'!N10*'Offer 2 Assumptions'!$C$3/12,2),IF('Offer 2 Assumptions'!N11="$/RSF/month",ROUND('Offer 2 Assumptions'!N10*'Offer 2 Assumptions'!$C$3,2),IF('Offer 2 Assumptions'!N11="$/month total",ROUND('Offer 2 Assumptions'!N10,2),"Unavailable"))))</x:f>
        <x:v>7500</x:v>
      </x:c>
      <x:c r="O10" s="12" t="n">
        <x:f>IF(OR(NOT(ISNUMBER('Offer 2 Assumptions'!O10)),NOT(ISNUMBER('Offer 2 Assumptions'!$C$3)),'Offer 2 Assumptions'!$C$3&lt;=0),"Unavailable",IF('Offer 2 Assumptions'!O11="$/RSF/year",ROUND('Offer 2 Assumptions'!O10*'Offer 2 Assumptions'!$C$3/12,2),IF('Offer 2 Assumptions'!O11="$/RSF/month",ROUND('Offer 2 Assumptions'!O10*'Offer 2 Assumptions'!$C$3,2),IF('Offer 2 Assumptions'!O11="$/month total",ROUND('Offer 2 Assumptions'!O10,2),"Unavailable"))))</x:f>
        <x:v>7500</x:v>
      </x:c>
      <x:c r="P10" s="12" t="n">
        <x:f>IF(OR(NOT(ISNUMBER('Offer 2 Assumptions'!P10)),NOT(ISNUMBER('Offer 2 Assumptions'!$C$3)),'Offer 2 Assumptions'!$C$3&lt;=0),"Unavailable",IF('Offer 2 Assumptions'!P11="$/RSF/year",ROUND('Offer 2 Assumptions'!P10*'Offer 2 Assumptions'!$C$3/12,2),IF('Offer 2 Assumptions'!P11="$/RSF/month",ROUND('Offer 2 Assumptions'!P10*'Offer 2 Assumptions'!$C$3,2),IF('Offer 2 Assumptions'!P11="$/month total",ROUND('Offer 2 Assumptions'!P10,2),"Unavailable"))))</x:f>
        <x:v>7725</x:v>
      </x:c>
      <x:c r="Q10" s="12" t="n">
        <x:f>IF(OR(NOT(ISNUMBER('Offer 2 Assumptions'!Q10)),NOT(ISNUMBER('Offer 2 Assumptions'!$C$3)),'Offer 2 Assumptions'!$C$3&lt;=0),"Unavailable",IF('Offer 2 Assumptions'!Q11="$/RSF/year",ROUND('Offer 2 Assumptions'!Q10*'Offer 2 Assumptions'!$C$3/12,2),IF('Offer 2 Assumptions'!Q11="$/RSF/month",ROUND('Offer 2 Assumptions'!Q10*'Offer 2 Assumptions'!$C$3,2),IF('Offer 2 Assumptions'!Q11="$/month total",ROUND('Offer 2 Assumptions'!Q10,2),"Unavailable"))))</x:f>
        <x:v>7725</x:v>
      </x:c>
      <x:c r="R10" s="12" t="n">
        <x:f>IF(OR(NOT(ISNUMBER('Offer 2 Assumptions'!R10)),NOT(ISNUMBER('Offer 2 Assumptions'!$C$3)),'Offer 2 Assumptions'!$C$3&lt;=0),"Unavailable",IF('Offer 2 Assumptions'!R11="$/RSF/year",ROUND('Offer 2 Assumptions'!R10*'Offer 2 Assumptions'!$C$3/12,2),IF('Offer 2 Assumptions'!R11="$/RSF/month",ROUND('Offer 2 Assumptions'!R10*'Offer 2 Assumptions'!$C$3,2),IF('Offer 2 Assumptions'!R11="$/month total",ROUND('Offer 2 Assumptions'!R10,2),"Unavailable"))))</x:f>
        <x:v>7725</x:v>
      </x:c>
      <x:c r="S10" s="12" t="n">
        <x:f>IF(OR(NOT(ISNUMBER('Offer 2 Assumptions'!S10)),NOT(ISNUMBER('Offer 2 Assumptions'!$C$3)),'Offer 2 Assumptions'!$C$3&lt;=0),"Unavailable",IF('Offer 2 Assumptions'!S11="$/RSF/year",ROUND('Offer 2 Assumptions'!S10*'Offer 2 Assumptions'!$C$3/12,2),IF('Offer 2 Assumptions'!S11="$/RSF/month",ROUND('Offer 2 Assumptions'!S10*'Offer 2 Assumptions'!$C$3,2),IF('Offer 2 Assumptions'!S11="$/month total",ROUND('Offer 2 Assumptions'!S10,2),"Unavailable"))))</x:f>
        <x:v>7725</x:v>
      </x:c>
      <x:c r="T10" s="12" t="n">
        <x:f>IF(OR(NOT(ISNUMBER('Offer 2 Assumptions'!T10)),NOT(ISNUMBER('Offer 2 Assumptions'!$C$3)),'Offer 2 Assumptions'!$C$3&lt;=0),"Unavailable",IF('Offer 2 Assumptions'!T11="$/RSF/year",ROUND('Offer 2 Assumptions'!T10*'Offer 2 Assumptions'!$C$3/12,2),IF('Offer 2 Assumptions'!T11="$/RSF/month",ROUND('Offer 2 Assumptions'!T10*'Offer 2 Assumptions'!$C$3,2),IF('Offer 2 Assumptions'!T11="$/month total",ROUND('Offer 2 Assumptions'!T10,2),"Unavailable"))))</x:f>
        <x:v>7725</x:v>
      </x:c>
      <x:c r="U10" s="12" t="n">
        <x:f>IF(OR(NOT(ISNUMBER('Offer 2 Assumptions'!U10)),NOT(ISNUMBER('Offer 2 Assumptions'!$C$3)),'Offer 2 Assumptions'!$C$3&lt;=0),"Unavailable",IF('Offer 2 Assumptions'!U11="$/RSF/year",ROUND('Offer 2 Assumptions'!U10*'Offer 2 Assumptions'!$C$3/12,2),IF('Offer 2 Assumptions'!U11="$/RSF/month",ROUND('Offer 2 Assumptions'!U10*'Offer 2 Assumptions'!$C$3,2),IF('Offer 2 Assumptions'!U11="$/month total",ROUND('Offer 2 Assumptions'!U10,2),"Unavailable"))))</x:f>
        <x:v>7725</x:v>
      </x:c>
      <x:c r="V10" s="12" t="n">
        <x:f>IF(OR(NOT(ISNUMBER('Offer 2 Assumptions'!V10)),NOT(ISNUMBER('Offer 2 Assumptions'!$C$3)),'Offer 2 Assumptions'!$C$3&lt;=0),"Unavailable",IF('Offer 2 Assumptions'!V11="$/RSF/year",ROUND('Offer 2 Assumptions'!V10*'Offer 2 Assumptions'!$C$3/12,2),IF('Offer 2 Assumptions'!V11="$/RSF/month",ROUND('Offer 2 Assumptions'!V10*'Offer 2 Assumptions'!$C$3,2),IF('Offer 2 Assumptions'!V11="$/month total",ROUND('Offer 2 Assumptions'!V10,2),"Unavailable"))))</x:f>
        <x:v>7725</x:v>
      </x:c>
      <x:c r="W10" s="12" t="n">
        <x:f>IF(OR(NOT(ISNUMBER('Offer 2 Assumptions'!W10)),NOT(ISNUMBER('Offer 2 Assumptions'!$C$3)),'Offer 2 Assumptions'!$C$3&lt;=0),"Unavailable",IF('Offer 2 Assumptions'!W11="$/RSF/year",ROUND('Offer 2 Assumptions'!W10*'Offer 2 Assumptions'!$C$3/12,2),IF('Offer 2 Assumptions'!W11="$/RSF/month",ROUND('Offer 2 Assumptions'!W10*'Offer 2 Assumptions'!$C$3,2),IF('Offer 2 Assumptions'!W11="$/month total",ROUND('Offer 2 Assumptions'!W10,2),"Unavailable"))))</x:f>
        <x:v>7725</x:v>
      </x:c>
      <x:c r="X10" s="12" t="n">
        <x:f>IF(OR(NOT(ISNUMBER('Offer 2 Assumptions'!X10)),NOT(ISNUMBER('Offer 2 Assumptions'!$C$3)),'Offer 2 Assumptions'!$C$3&lt;=0),"Unavailable",IF('Offer 2 Assumptions'!X11="$/RSF/year",ROUND('Offer 2 Assumptions'!X10*'Offer 2 Assumptions'!$C$3/12,2),IF('Offer 2 Assumptions'!X11="$/RSF/month",ROUND('Offer 2 Assumptions'!X10*'Offer 2 Assumptions'!$C$3,2),IF('Offer 2 Assumptions'!X11="$/month total",ROUND('Offer 2 Assumptions'!X10,2),"Unavailable"))))</x:f>
        <x:v>7725</x:v>
      </x:c>
      <x:c r="Y10" s="12" t="n">
        <x:f>IF(OR(NOT(ISNUMBER('Offer 2 Assumptions'!Y10)),NOT(ISNUMBER('Offer 2 Assumptions'!$C$3)),'Offer 2 Assumptions'!$C$3&lt;=0),"Unavailable",IF('Offer 2 Assumptions'!Y11="$/RSF/year",ROUND('Offer 2 Assumptions'!Y10*'Offer 2 Assumptions'!$C$3/12,2),IF('Offer 2 Assumptions'!Y11="$/RSF/month",ROUND('Offer 2 Assumptions'!Y10*'Offer 2 Assumptions'!$C$3,2),IF('Offer 2 Assumptions'!Y11="$/month total",ROUND('Offer 2 Assumptions'!Y10,2),"Unavailable"))))</x:f>
        <x:v>7725</x:v>
      </x:c>
      <x:c r="Z10" s="12" t="n">
        <x:f>IF(OR(NOT(ISNUMBER('Offer 2 Assumptions'!Z10)),NOT(ISNUMBER('Offer 2 Assumptions'!$C$3)),'Offer 2 Assumptions'!$C$3&lt;=0),"Unavailable",IF('Offer 2 Assumptions'!Z11="$/RSF/year",ROUND('Offer 2 Assumptions'!Z10*'Offer 2 Assumptions'!$C$3/12,2),IF('Offer 2 Assumptions'!Z11="$/RSF/month",ROUND('Offer 2 Assumptions'!Z10*'Offer 2 Assumptions'!$C$3,2),IF('Offer 2 Assumptions'!Z11="$/month total",ROUND('Offer 2 Assumptions'!Z10,2),"Unavailable"))))</x:f>
        <x:v>7725</x:v>
      </x:c>
      <x:c r="AA10" s="12" t="n">
        <x:f>IF(OR(NOT(ISNUMBER('Offer 2 Assumptions'!AA10)),NOT(ISNUMBER('Offer 2 Assumptions'!$C$3)),'Offer 2 Assumptions'!$C$3&lt;=0),"Unavailable",IF('Offer 2 Assumptions'!AA11="$/RSF/year",ROUND('Offer 2 Assumptions'!AA10*'Offer 2 Assumptions'!$C$3/12,2),IF('Offer 2 Assumptions'!AA11="$/RSF/month",ROUND('Offer 2 Assumptions'!AA10*'Offer 2 Assumptions'!$C$3,2),IF('Offer 2 Assumptions'!AA11="$/month total",ROUND('Offer 2 Assumptions'!AA10,2),"Unavailable"))))</x:f>
        <x:v>7725</x:v>
      </x:c>
      <x:c r="AB10" s="12" t="n">
        <x:f>IF(OR(NOT(ISNUMBER('Offer 2 Assumptions'!AB10)),NOT(ISNUMBER('Offer 2 Assumptions'!$C$3)),'Offer 2 Assumptions'!$C$3&lt;=0),"Unavailable",IF('Offer 2 Assumptions'!AB11="$/RSF/year",ROUND('Offer 2 Assumptions'!AB10*'Offer 2 Assumptions'!$C$3/12,2),IF('Offer 2 Assumptions'!AB11="$/RSF/month",ROUND('Offer 2 Assumptions'!AB10*'Offer 2 Assumptions'!$C$3,2),IF('Offer 2 Assumptions'!AB11="$/month total",ROUND('Offer 2 Assumptions'!AB10,2),"Unavailable"))))</x:f>
        <x:v>7956.75</x:v>
      </x:c>
      <x:c r="AC10" s="12" t="n">
        <x:f>IF(OR(NOT(ISNUMBER('Offer 2 Assumptions'!AC10)),NOT(ISNUMBER('Offer 2 Assumptions'!$C$3)),'Offer 2 Assumptions'!$C$3&lt;=0),"Unavailable",IF('Offer 2 Assumptions'!AC11="$/RSF/year",ROUND('Offer 2 Assumptions'!AC10*'Offer 2 Assumptions'!$C$3/12,2),IF('Offer 2 Assumptions'!AC11="$/RSF/month",ROUND('Offer 2 Assumptions'!AC10*'Offer 2 Assumptions'!$C$3,2),IF('Offer 2 Assumptions'!AC11="$/month total",ROUND('Offer 2 Assumptions'!AC10,2),"Unavailable"))))</x:f>
        <x:v>7956.75</x:v>
      </x:c>
      <x:c r="AD10" s="12" t="n">
        <x:f>IF(OR(NOT(ISNUMBER('Offer 2 Assumptions'!AD10)),NOT(ISNUMBER('Offer 2 Assumptions'!$C$3)),'Offer 2 Assumptions'!$C$3&lt;=0),"Unavailable",IF('Offer 2 Assumptions'!AD11="$/RSF/year",ROUND('Offer 2 Assumptions'!AD10*'Offer 2 Assumptions'!$C$3/12,2),IF('Offer 2 Assumptions'!AD11="$/RSF/month",ROUND('Offer 2 Assumptions'!AD10*'Offer 2 Assumptions'!$C$3,2),IF('Offer 2 Assumptions'!AD11="$/month total",ROUND('Offer 2 Assumptions'!AD10,2),"Unavailable"))))</x:f>
        <x:v>7956.75</x:v>
      </x:c>
      <x:c r="AE10" s="12" t="n">
        <x:f>IF(OR(NOT(ISNUMBER('Offer 2 Assumptions'!AE10)),NOT(ISNUMBER('Offer 2 Assumptions'!$C$3)),'Offer 2 Assumptions'!$C$3&lt;=0),"Unavailable",IF('Offer 2 Assumptions'!AE11="$/RSF/year",ROUND('Offer 2 Assumptions'!AE10*'Offer 2 Assumptions'!$C$3/12,2),IF('Offer 2 Assumptions'!AE11="$/RSF/month",ROUND('Offer 2 Assumptions'!AE10*'Offer 2 Assumptions'!$C$3,2),IF('Offer 2 Assumptions'!AE11="$/month total",ROUND('Offer 2 Assumptions'!AE10,2),"Unavailable"))))</x:f>
        <x:v>7956.75</x:v>
      </x:c>
      <x:c r="AF10" s="12" t="n">
        <x:f>IF(OR(NOT(ISNUMBER('Offer 2 Assumptions'!AF10)),NOT(ISNUMBER('Offer 2 Assumptions'!$C$3)),'Offer 2 Assumptions'!$C$3&lt;=0),"Unavailable",IF('Offer 2 Assumptions'!AF11="$/RSF/year",ROUND('Offer 2 Assumptions'!AF10*'Offer 2 Assumptions'!$C$3/12,2),IF('Offer 2 Assumptions'!AF11="$/RSF/month",ROUND('Offer 2 Assumptions'!AF10*'Offer 2 Assumptions'!$C$3,2),IF('Offer 2 Assumptions'!AF11="$/month total",ROUND('Offer 2 Assumptions'!AF10,2),"Unavailable"))))</x:f>
        <x:v>7956.75</x:v>
      </x:c>
      <x:c r="AG10" s="12" t="n">
        <x:f>IF(OR(NOT(ISNUMBER('Offer 2 Assumptions'!AG10)),NOT(ISNUMBER('Offer 2 Assumptions'!$C$3)),'Offer 2 Assumptions'!$C$3&lt;=0),"Unavailable",IF('Offer 2 Assumptions'!AG11="$/RSF/year",ROUND('Offer 2 Assumptions'!AG10*'Offer 2 Assumptions'!$C$3/12,2),IF('Offer 2 Assumptions'!AG11="$/RSF/month",ROUND('Offer 2 Assumptions'!AG10*'Offer 2 Assumptions'!$C$3,2),IF('Offer 2 Assumptions'!AG11="$/month total",ROUND('Offer 2 Assumptions'!AG10,2),"Unavailable"))))</x:f>
        <x:v>7956.75</x:v>
      </x:c>
      <x:c r="AH10" s="12" t="n">
        <x:f>IF(OR(NOT(ISNUMBER('Offer 2 Assumptions'!AH10)),NOT(ISNUMBER('Offer 2 Assumptions'!$C$3)),'Offer 2 Assumptions'!$C$3&lt;=0),"Unavailable",IF('Offer 2 Assumptions'!AH11="$/RSF/year",ROUND('Offer 2 Assumptions'!AH10*'Offer 2 Assumptions'!$C$3/12,2),IF('Offer 2 Assumptions'!AH11="$/RSF/month",ROUND('Offer 2 Assumptions'!AH10*'Offer 2 Assumptions'!$C$3,2),IF('Offer 2 Assumptions'!AH11="$/month total",ROUND('Offer 2 Assumptions'!AH10,2),"Unavailable"))))</x:f>
        <x:v>7956.75</x:v>
      </x:c>
      <x:c r="AI10" s="12" t="n">
        <x:f>IF(OR(NOT(ISNUMBER('Offer 2 Assumptions'!AI10)),NOT(ISNUMBER('Offer 2 Assumptions'!$C$3)),'Offer 2 Assumptions'!$C$3&lt;=0),"Unavailable",IF('Offer 2 Assumptions'!AI11="$/RSF/year",ROUND('Offer 2 Assumptions'!AI10*'Offer 2 Assumptions'!$C$3/12,2),IF('Offer 2 Assumptions'!AI11="$/RSF/month",ROUND('Offer 2 Assumptions'!AI10*'Offer 2 Assumptions'!$C$3,2),IF('Offer 2 Assumptions'!AI11="$/month total",ROUND('Offer 2 Assumptions'!AI10,2),"Unavailable"))))</x:f>
        <x:v>7956.75</x:v>
      </x:c>
      <x:c r="AJ10" s="12" t="n">
        <x:f>IF(OR(NOT(ISNUMBER('Offer 2 Assumptions'!AJ10)),NOT(ISNUMBER('Offer 2 Assumptions'!$C$3)),'Offer 2 Assumptions'!$C$3&lt;=0),"Unavailable",IF('Offer 2 Assumptions'!AJ11="$/RSF/year",ROUND('Offer 2 Assumptions'!AJ10*'Offer 2 Assumptions'!$C$3/12,2),IF('Offer 2 Assumptions'!AJ11="$/RSF/month",ROUND('Offer 2 Assumptions'!AJ10*'Offer 2 Assumptions'!$C$3,2),IF('Offer 2 Assumptions'!AJ11="$/month total",ROUND('Offer 2 Assumptions'!AJ10,2),"Unavailable"))))</x:f>
        <x:v>7956.75</x:v>
      </x:c>
      <x:c r="AK10" s="12" t="n">
        <x:f>IF(OR(NOT(ISNUMBER('Offer 2 Assumptions'!AK10)),NOT(ISNUMBER('Offer 2 Assumptions'!$C$3)),'Offer 2 Assumptions'!$C$3&lt;=0),"Unavailable",IF('Offer 2 Assumptions'!AK11="$/RSF/year",ROUND('Offer 2 Assumptions'!AK10*'Offer 2 Assumptions'!$C$3/12,2),IF('Offer 2 Assumptions'!AK11="$/RSF/month",ROUND('Offer 2 Assumptions'!AK10*'Offer 2 Assumptions'!$C$3,2),IF('Offer 2 Assumptions'!AK11="$/month total",ROUND('Offer 2 Assumptions'!AK10,2),"Unavailable"))))</x:f>
        <x:v>7956.75</x:v>
      </x:c>
      <x:c r="AL10" s="12" t="n">
        <x:f>IF(OR(NOT(ISNUMBER('Offer 2 Assumptions'!AL10)),NOT(ISNUMBER('Offer 2 Assumptions'!$C$3)),'Offer 2 Assumptions'!$C$3&lt;=0),"Unavailable",IF('Offer 2 Assumptions'!AL11="$/RSF/year",ROUND('Offer 2 Assumptions'!AL10*'Offer 2 Assumptions'!$C$3/12,2),IF('Offer 2 Assumptions'!AL11="$/RSF/month",ROUND('Offer 2 Assumptions'!AL10*'Offer 2 Assumptions'!$C$3,2),IF('Offer 2 Assumptions'!AL11="$/month total",ROUND('Offer 2 Assumptions'!AL10,2),"Unavailable"))))</x:f>
        <x:v>7956.75</x:v>
      </x:c>
      <x:c r="AM10" s="12" t="n">
        <x:f>IF(OR(NOT(ISNUMBER('Offer 2 Assumptions'!AM10)),NOT(ISNUMBER('Offer 2 Assumptions'!$C$3)),'Offer 2 Assumptions'!$C$3&lt;=0),"Unavailable",IF('Offer 2 Assumptions'!AM11="$/RSF/year",ROUND('Offer 2 Assumptions'!AM10*'Offer 2 Assumptions'!$C$3/12,2),IF('Offer 2 Assumptions'!AM11="$/RSF/month",ROUND('Offer 2 Assumptions'!AM10*'Offer 2 Assumptions'!$C$3,2),IF('Offer 2 Assumptions'!AM11="$/month total",ROUND('Offer 2 Assumptions'!AM10,2),"Unavailable"))))</x:f>
        <x:v>7956.75</x:v>
      </x:c>
      <x:c r="AN10" s="11" t="n">
        <x:f>IF(COUNT(C10:AM10)=COLUMNS(C10:AM10),SUM(C10:AM10),"Unavailable")</x:f>
        <x:v>278181</x:v>
      </x:c>
    </x:row>
    <x:row r="11" ht="22" customHeight="1">
      <x:c r="A11" s="1"/>
      <x:c r="B11" s="1" t="str">
        <x:v>Other recurring</x:v>
      </x:c>
      <x:c r="C11" s="12" t="n">
        <x:f>IF(OR(NOT(ISNUMBER('Offer 2 Assumptions'!C12)),NOT(ISNUMBER('Offer 2 Assumptions'!$C$3)),'Offer 2 Assumptions'!$C$3&lt;=0),"Unavailable",IF('Offer 2 Assumptions'!C13="$/RSF/year",ROUND('Offer 2 Assumptions'!C12*'Offer 2 Assumptions'!$C$3/12,2),IF('Offer 2 Assumptions'!C13="$/RSF/month",ROUND('Offer 2 Assumptions'!C12*'Offer 2 Assumptions'!$C$3,2),IF('Offer 2 Assumptions'!C13="$/month total",ROUND('Offer 2 Assumptions'!C12,2),"Unavailable"))))</x:f>
        <x:v>0</x:v>
      </x:c>
      <x:c r="D11" s="12" t="n">
        <x:f>IF(OR(NOT(ISNUMBER('Offer 2 Assumptions'!D12)),NOT(ISNUMBER('Offer 2 Assumptions'!$C$3)),'Offer 2 Assumptions'!$C$3&lt;=0),"Unavailable",IF('Offer 2 Assumptions'!D13="$/RSF/year",ROUND('Offer 2 Assumptions'!D12*'Offer 2 Assumptions'!$C$3/12,2),IF('Offer 2 Assumptions'!D13="$/RSF/month",ROUND('Offer 2 Assumptions'!D12*'Offer 2 Assumptions'!$C$3,2),IF('Offer 2 Assumptions'!D13="$/month total",ROUND('Offer 2 Assumptions'!D12,2),"Unavailable"))))</x:f>
        <x:v>600</x:v>
      </x:c>
      <x:c r="E11" s="12" t="n">
        <x:f>IF(OR(NOT(ISNUMBER('Offer 2 Assumptions'!E12)),NOT(ISNUMBER('Offer 2 Assumptions'!$C$3)),'Offer 2 Assumptions'!$C$3&lt;=0),"Unavailable",IF('Offer 2 Assumptions'!E13="$/RSF/year",ROUND('Offer 2 Assumptions'!E12*'Offer 2 Assumptions'!$C$3/12,2),IF('Offer 2 Assumptions'!E13="$/RSF/month",ROUND('Offer 2 Assumptions'!E12*'Offer 2 Assumptions'!$C$3,2),IF('Offer 2 Assumptions'!E13="$/month total",ROUND('Offer 2 Assumptions'!E12,2),"Unavailable"))))</x:f>
        <x:v>600</x:v>
      </x:c>
      <x:c r="F11" s="12" t="n">
        <x:f>IF(OR(NOT(ISNUMBER('Offer 2 Assumptions'!F12)),NOT(ISNUMBER('Offer 2 Assumptions'!$C$3)),'Offer 2 Assumptions'!$C$3&lt;=0),"Unavailable",IF('Offer 2 Assumptions'!F13="$/RSF/year",ROUND('Offer 2 Assumptions'!F12*'Offer 2 Assumptions'!$C$3/12,2),IF('Offer 2 Assumptions'!F13="$/RSF/month",ROUND('Offer 2 Assumptions'!F12*'Offer 2 Assumptions'!$C$3,2),IF('Offer 2 Assumptions'!F13="$/month total",ROUND('Offer 2 Assumptions'!F12,2),"Unavailable"))))</x:f>
        <x:v>600</x:v>
      </x:c>
      <x:c r="G11" s="12" t="n">
        <x:f>IF(OR(NOT(ISNUMBER('Offer 2 Assumptions'!G12)),NOT(ISNUMBER('Offer 2 Assumptions'!$C$3)),'Offer 2 Assumptions'!$C$3&lt;=0),"Unavailable",IF('Offer 2 Assumptions'!G13="$/RSF/year",ROUND('Offer 2 Assumptions'!G12*'Offer 2 Assumptions'!$C$3/12,2),IF('Offer 2 Assumptions'!G13="$/RSF/month",ROUND('Offer 2 Assumptions'!G12*'Offer 2 Assumptions'!$C$3,2),IF('Offer 2 Assumptions'!G13="$/month total",ROUND('Offer 2 Assumptions'!G12,2),"Unavailable"))))</x:f>
        <x:v>600</x:v>
      </x:c>
      <x:c r="H11" s="12" t="n">
        <x:f>IF(OR(NOT(ISNUMBER('Offer 2 Assumptions'!H12)),NOT(ISNUMBER('Offer 2 Assumptions'!$C$3)),'Offer 2 Assumptions'!$C$3&lt;=0),"Unavailable",IF('Offer 2 Assumptions'!H13="$/RSF/year",ROUND('Offer 2 Assumptions'!H12*'Offer 2 Assumptions'!$C$3/12,2),IF('Offer 2 Assumptions'!H13="$/RSF/month",ROUND('Offer 2 Assumptions'!H12*'Offer 2 Assumptions'!$C$3,2),IF('Offer 2 Assumptions'!H13="$/month total",ROUND('Offer 2 Assumptions'!H12,2),"Unavailable"))))</x:f>
        <x:v>600</x:v>
      </x:c>
      <x:c r="I11" s="12" t="n">
        <x:f>IF(OR(NOT(ISNUMBER('Offer 2 Assumptions'!I12)),NOT(ISNUMBER('Offer 2 Assumptions'!$C$3)),'Offer 2 Assumptions'!$C$3&lt;=0),"Unavailable",IF('Offer 2 Assumptions'!I13="$/RSF/year",ROUND('Offer 2 Assumptions'!I12*'Offer 2 Assumptions'!$C$3/12,2),IF('Offer 2 Assumptions'!I13="$/RSF/month",ROUND('Offer 2 Assumptions'!I12*'Offer 2 Assumptions'!$C$3,2),IF('Offer 2 Assumptions'!I13="$/month total",ROUND('Offer 2 Assumptions'!I12,2),"Unavailable"))))</x:f>
        <x:v>600</x:v>
      </x:c>
      <x:c r="J11" s="12" t="n">
        <x:f>IF(OR(NOT(ISNUMBER('Offer 2 Assumptions'!J12)),NOT(ISNUMBER('Offer 2 Assumptions'!$C$3)),'Offer 2 Assumptions'!$C$3&lt;=0),"Unavailable",IF('Offer 2 Assumptions'!J13="$/RSF/year",ROUND('Offer 2 Assumptions'!J12*'Offer 2 Assumptions'!$C$3/12,2),IF('Offer 2 Assumptions'!J13="$/RSF/month",ROUND('Offer 2 Assumptions'!J12*'Offer 2 Assumptions'!$C$3,2),IF('Offer 2 Assumptions'!J13="$/month total",ROUND('Offer 2 Assumptions'!J12,2),"Unavailable"))))</x:f>
        <x:v>600</x:v>
      </x:c>
      <x:c r="K11" s="12" t="n">
        <x:f>IF(OR(NOT(ISNUMBER('Offer 2 Assumptions'!K12)),NOT(ISNUMBER('Offer 2 Assumptions'!$C$3)),'Offer 2 Assumptions'!$C$3&lt;=0),"Unavailable",IF('Offer 2 Assumptions'!K13="$/RSF/year",ROUND('Offer 2 Assumptions'!K12*'Offer 2 Assumptions'!$C$3/12,2),IF('Offer 2 Assumptions'!K13="$/RSF/month",ROUND('Offer 2 Assumptions'!K12*'Offer 2 Assumptions'!$C$3,2),IF('Offer 2 Assumptions'!K13="$/month total",ROUND('Offer 2 Assumptions'!K12,2),"Unavailable"))))</x:f>
        <x:v>600</x:v>
      </x:c>
      <x:c r="L11" s="12" t="n">
        <x:f>IF(OR(NOT(ISNUMBER('Offer 2 Assumptions'!L12)),NOT(ISNUMBER('Offer 2 Assumptions'!$C$3)),'Offer 2 Assumptions'!$C$3&lt;=0),"Unavailable",IF('Offer 2 Assumptions'!L13="$/RSF/year",ROUND('Offer 2 Assumptions'!L12*'Offer 2 Assumptions'!$C$3/12,2),IF('Offer 2 Assumptions'!L13="$/RSF/month",ROUND('Offer 2 Assumptions'!L12*'Offer 2 Assumptions'!$C$3,2),IF('Offer 2 Assumptions'!L13="$/month total",ROUND('Offer 2 Assumptions'!L12,2),"Unavailable"))))</x:f>
        <x:v>600</x:v>
      </x:c>
      <x:c r="M11" s="12" t="n">
        <x:f>IF(OR(NOT(ISNUMBER('Offer 2 Assumptions'!M12)),NOT(ISNUMBER('Offer 2 Assumptions'!$C$3)),'Offer 2 Assumptions'!$C$3&lt;=0),"Unavailable",IF('Offer 2 Assumptions'!M13="$/RSF/year",ROUND('Offer 2 Assumptions'!M12*'Offer 2 Assumptions'!$C$3/12,2),IF('Offer 2 Assumptions'!M13="$/RSF/month",ROUND('Offer 2 Assumptions'!M12*'Offer 2 Assumptions'!$C$3,2),IF('Offer 2 Assumptions'!M13="$/month total",ROUND('Offer 2 Assumptions'!M12,2),"Unavailable"))))</x:f>
        <x:v>600</x:v>
      </x:c>
      <x:c r="N11" s="12" t="n">
        <x:f>IF(OR(NOT(ISNUMBER('Offer 2 Assumptions'!N12)),NOT(ISNUMBER('Offer 2 Assumptions'!$C$3)),'Offer 2 Assumptions'!$C$3&lt;=0),"Unavailable",IF('Offer 2 Assumptions'!N13="$/RSF/year",ROUND('Offer 2 Assumptions'!N12*'Offer 2 Assumptions'!$C$3/12,2),IF('Offer 2 Assumptions'!N13="$/RSF/month",ROUND('Offer 2 Assumptions'!N12*'Offer 2 Assumptions'!$C$3,2),IF('Offer 2 Assumptions'!N13="$/month total",ROUND('Offer 2 Assumptions'!N12,2),"Unavailable"))))</x:f>
        <x:v>600</x:v>
      </x:c>
      <x:c r="O11" s="12" t="n">
        <x:f>IF(OR(NOT(ISNUMBER('Offer 2 Assumptions'!O12)),NOT(ISNUMBER('Offer 2 Assumptions'!$C$3)),'Offer 2 Assumptions'!$C$3&lt;=0),"Unavailable",IF('Offer 2 Assumptions'!O13="$/RSF/year",ROUND('Offer 2 Assumptions'!O12*'Offer 2 Assumptions'!$C$3/12,2),IF('Offer 2 Assumptions'!O13="$/RSF/month",ROUND('Offer 2 Assumptions'!O12*'Offer 2 Assumptions'!$C$3,2),IF('Offer 2 Assumptions'!O13="$/month total",ROUND('Offer 2 Assumptions'!O12,2),"Unavailable"))))</x:f>
        <x:v>600</x:v>
      </x:c>
      <x:c r="P11" s="12" t="n">
        <x:f>IF(OR(NOT(ISNUMBER('Offer 2 Assumptions'!P12)),NOT(ISNUMBER('Offer 2 Assumptions'!$C$3)),'Offer 2 Assumptions'!$C$3&lt;=0),"Unavailable",IF('Offer 2 Assumptions'!P13="$/RSF/year",ROUND('Offer 2 Assumptions'!P12*'Offer 2 Assumptions'!$C$3/12,2),IF('Offer 2 Assumptions'!P13="$/RSF/month",ROUND('Offer 2 Assumptions'!P12*'Offer 2 Assumptions'!$C$3,2),IF('Offer 2 Assumptions'!P13="$/month total",ROUND('Offer 2 Assumptions'!P12,2),"Unavailable"))))</x:f>
        <x:v>600</x:v>
      </x:c>
      <x:c r="Q11" s="12" t="n">
        <x:f>IF(OR(NOT(ISNUMBER('Offer 2 Assumptions'!Q12)),NOT(ISNUMBER('Offer 2 Assumptions'!$C$3)),'Offer 2 Assumptions'!$C$3&lt;=0),"Unavailable",IF('Offer 2 Assumptions'!Q13="$/RSF/year",ROUND('Offer 2 Assumptions'!Q12*'Offer 2 Assumptions'!$C$3/12,2),IF('Offer 2 Assumptions'!Q13="$/RSF/month",ROUND('Offer 2 Assumptions'!Q12*'Offer 2 Assumptions'!$C$3,2),IF('Offer 2 Assumptions'!Q13="$/month total",ROUND('Offer 2 Assumptions'!Q12,2),"Unavailable"))))</x:f>
        <x:v>600</x:v>
      </x:c>
      <x:c r="R11" s="12" t="n">
        <x:f>IF(OR(NOT(ISNUMBER('Offer 2 Assumptions'!R12)),NOT(ISNUMBER('Offer 2 Assumptions'!$C$3)),'Offer 2 Assumptions'!$C$3&lt;=0),"Unavailable",IF('Offer 2 Assumptions'!R13="$/RSF/year",ROUND('Offer 2 Assumptions'!R12*'Offer 2 Assumptions'!$C$3/12,2),IF('Offer 2 Assumptions'!R13="$/RSF/month",ROUND('Offer 2 Assumptions'!R12*'Offer 2 Assumptions'!$C$3,2),IF('Offer 2 Assumptions'!R13="$/month total",ROUND('Offer 2 Assumptions'!R12,2),"Unavailable"))))</x:f>
        <x:v>600</x:v>
      </x:c>
      <x:c r="S11" s="12" t="n">
        <x:f>IF(OR(NOT(ISNUMBER('Offer 2 Assumptions'!S12)),NOT(ISNUMBER('Offer 2 Assumptions'!$C$3)),'Offer 2 Assumptions'!$C$3&lt;=0),"Unavailable",IF('Offer 2 Assumptions'!S13="$/RSF/year",ROUND('Offer 2 Assumptions'!S12*'Offer 2 Assumptions'!$C$3/12,2),IF('Offer 2 Assumptions'!S13="$/RSF/month",ROUND('Offer 2 Assumptions'!S12*'Offer 2 Assumptions'!$C$3,2),IF('Offer 2 Assumptions'!S13="$/month total",ROUND('Offer 2 Assumptions'!S12,2),"Unavailable"))))</x:f>
        <x:v>600</x:v>
      </x:c>
      <x:c r="T11" s="12" t="n">
        <x:f>IF(OR(NOT(ISNUMBER('Offer 2 Assumptions'!T12)),NOT(ISNUMBER('Offer 2 Assumptions'!$C$3)),'Offer 2 Assumptions'!$C$3&lt;=0),"Unavailable",IF('Offer 2 Assumptions'!T13="$/RSF/year",ROUND('Offer 2 Assumptions'!T12*'Offer 2 Assumptions'!$C$3/12,2),IF('Offer 2 Assumptions'!T13="$/RSF/month",ROUND('Offer 2 Assumptions'!T12*'Offer 2 Assumptions'!$C$3,2),IF('Offer 2 Assumptions'!T13="$/month total",ROUND('Offer 2 Assumptions'!T12,2),"Unavailable"))))</x:f>
        <x:v>600</x:v>
      </x:c>
      <x:c r="U11" s="12" t="n">
        <x:f>IF(OR(NOT(ISNUMBER('Offer 2 Assumptions'!U12)),NOT(ISNUMBER('Offer 2 Assumptions'!$C$3)),'Offer 2 Assumptions'!$C$3&lt;=0),"Unavailable",IF('Offer 2 Assumptions'!U13="$/RSF/year",ROUND('Offer 2 Assumptions'!U12*'Offer 2 Assumptions'!$C$3/12,2),IF('Offer 2 Assumptions'!U13="$/RSF/month",ROUND('Offer 2 Assumptions'!U12*'Offer 2 Assumptions'!$C$3,2),IF('Offer 2 Assumptions'!U13="$/month total",ROUND('Offer 2 Assumptions'!U12,2),"Unavailable"))))</x:f>
        <x:v>600</x:v>
      </x:c>
      <x:c r="V11" s="12" t="n">
        <x:f>IF(OR(NOT(ISNUMBER('Offer 2 Assumptions'!V12)),NOT(ISNUMBER('Offer 2 Assumptions'!$C$3)),'Offer 2 Assumptions'!$C$3&lt;=0),"Unavailable",IF('Offer 2 Assumptions'!V13="$/RSF/year",ROUND('Offer 2 Assumptions'!V12*'Offer 2 Assumptions'!$C$3/12,2),IF('Offer 2 Assumptions'!V13="$/RSF/month",ROUND('Offer 2 Assumptions'!V12*'Offer 2 Assumptions'!$C$3,2),IF('Offer 2 Assumptions'!V13="$/month total",ROUND('Offer 2 Assumptions'!V12,2),"Unavailable"))))</x:f>
        <x:v>600</x:v>
      </x:c>
      <x:c r="W11" s="12" t="n">
        <x:f>IF(OR(NOT(ISNUMBER('Offer 2 Assumptions'!W12)),NOT(ISNUMBER('Offer 2 Assumptions'!$C$3)),'Offer 2 Assumptions'!$C$3&lt;=0),"Unavailable",IF('Offer 2 Assumptions'!W13="$/RSF/year",ROUND('Offer 2 Assumptions'!W12*'Offer 2 Assumptions'!$C$3/12,2),IF('Offer 2 Assumptions'!W13="$/RSF/month",ROUND('Offer 2 Assumptions'!W12*'Offer 2 Assumptions'!$C$3,2),IF('Offer 2 Assumptions'!W13="$/month total",ROUND('Offer 2 Assumptions'!W12,2),"Unavailable"))))</x:f>
        <x:v>600</x:v>
      </x:c>
      <x:c r="X11" s="12" t="n">
        <x:f>IF(OR(NOT(ISNUMBER('Offer 2 Assumptions'!X12)),NOT(ISNUMBER('Offer 2 Assumptions'!$C$3)),'Offer 2 Assumptions'!$C$3&lt;=0),"Unavailable",IF('Offer 2 Assumptions'!X13="$/RSF/year",ROUND('Offer 2 Assumptions'!X12*'Offer 2 Assumptions'!$C$3/12,2),IF('Offer 2 Assumptions'!X13="$/RSF/month",ROUND('Offer 2 Assumptions'!X12*'Offer 2 Assumptions'!$C$3,2),IF('Offer 2 Assumptions'!X13="$/month total",ROUND('Offer 2 Assumptions'!X12,2),"Unavailable"))))</x:f>
        <x:v>600</x:v>
      </x:c>
      <x:c r="Y11" s="12" t="n">
        <x:f>IF(OR(NOT(ISNUMBER('Offer 2 Assumptions'!Y12)),NOT(ISNUMBER('Offer 2 Assumptions'!$C$3)),'Offer 2 Assumptions'!$C$3&lt;=0),"Unavailable",IF('Offer 2 Assumptions'!Y13="$/RSF/year",ROUND('Offer 2 Assumptions'!Y12*'Offer 2 Assumptions'!$C$3/12,2),IF('Offer 2 Assumptions'!Y13="$/RSF/month",ROUND('Offer 2 Assumptions'!Y12*'Offer 2 Assumptions'!$C$3,2),IF('Offer 2 Assumptions'!Y13="$/month total",ROUND('Offer 2 Assumptions'!Y12,2),"Unavailable"))))</x:f>
        <x:v>600</x:v>
      </x:c>
      <x:c r="Z11" s="12" t="n">
        <x:f>IF(OR(NOT(ISNUMBER('Offer 2 Assumptions'!Z12)),NOT(ISNUMBER('Offer 2 Assumptions'!$C$3)),'Offer 2 Assumptions'!$C$3&lt;=0),"Unavailable",IF('Offer 2 Assumptions'!Z13="$/RSF/year",ROUND('Offer 2 Assumptions'!Z12*'Offer 2 Assumptions'!$C$3/12,2),IF('Offer 2 Assumptions'!Z13="$/RSF/month",ROUND('Offer 2 Assumptions'!Z12*'Offer 2 Assumptions'!$C$3,2),IF('Offer 2 Assumptions'!Z13="$/month total",ROUND('Offer 2 Assumptions'!Z12,2),"Unavailable"))))</x:f>
        <x:v>600</x:v>
      </x:c>
      <x:c r="AA11" s="12" t="n">
        <x:f>IF(OR(NOT(ISNUMBER('Offer 2 Assumptions'!AA12)),NOT(ISNUMBER('Offer 2 Assumptions'!$C$3)),'Offer 2 Assumptions'!$C$3&lt;=0),"Unavailable",IF('Offer 2 Assumptions'!AA13="$/RSF/year",ROUND('Offer 2 Assumptions'!AA12*'Offer 2 Assumptions'!$C$3/12,2),IF('Offer 2 Assumptions'!AA13="$/RSF/month",ROUND('Offer 2 Assumptions'!AA12*'Offer 2 Assumptions'!$C$3,2),IF('Offer 2 Assumptions'!AA13="$/month total",ROUND('Offer 2 Assumptions'!AA12,2),"Unavailable"))))</x:f>
        <x:v>600</x:v>
      </x:c>
      <x:c r="AB11" s="12" t="n">
        <x:f>IF(OR(NOT(ISNUMBER('Offer 2 Assumptions'!AB12)),NOT(ISNUMBER('Offer 2 Assumptions'!$C$3)),'Offer 2 Assumptions'!$C$3&lt;=0),"Unavailable",IF('Offer 2 Assumptions'!AB13="$/RSF/year",ROUND('Offer 2 Assumptions'!AB12*'Offer 2 Assumptions'!$C$3/12,2),IF('Offer 2 Assumptions'!AB13="$/RSF/month",ROUND('Offer 2 Assumptions'!AB12*'Offer 2 Assumptions'!$C$3,2),IF('Offer 2 Assumptions'!AB13="$/month total",ROUND('Offer 2 Assumptions'!AB12,2),"Unavailable"))))</x:f>
        <x:v>600</x:v>
      </x:c>
      <x:c r="AC11" s="12" t="n">
        <x:f>IF(OR(NOT(ISNUMBER('Offer 2 Assumptions'!AC12)),NOT(ISNUMBER('Offer 2 Assumptions'!$C$3)),'Offer 2 Assumptions'!$C$3&lt;=0),"Unavailable",IF('Offer 2 Assumptions'!AC13="$/RSF/year",ROUND('Offer 2 Assumptions'!AC12*'Offer 2 Assumptions'!$C$3/12,2),IF('Offer 2 Assumptions'!AC13="$/RSF/month",ROUND('Offer 2 Assumptions'!AC12*'Offer 2 Assumptions'!$C$3,2),IF('Offer 2 Assumptions'!AC13="$/month total",ROUND('Offer 2 Assumptions'!AC12,2),"Unavailable"))))</x:f>
        <x:v>600</x:v>
      </x:c>
      <x:c r="AD11" s="12" t="n">
        <x:f>IF(OR(NOT(ISNUMBER('Offer 2 Assumptions'!AD12)),NOT(ISNUMBER('Offer 2 Assumptions'!$C$3)),'Offer 2 Assumptions'!$C$3&lt;=0),"Unavailable",IF('Offer 2 Assumptions'!AD13="$/RSF/year",ROUND('Offer 2 Assumptions'!AD12*'Offer 2 Assumptions'!$C$3/12,2),IF('Offer 2 Assumptions'!AD13="$/RSF/month",ROUND('Offer 2 Assumptions'!AD12*'Offer 2 Assumptions'!$C$3,2),IF('Offer 2 Assumptions'!AD13="$/month total",ROUND('Offer 2 Assumptions'!AD12,2),"Unavailable"))))</x:f>
        <x:v>600</x:v>
      </x:c>
      <x:c r="AE11" s="12" t="n">
        <x:f>IF(OR(NOT(ISNUMBER('Offer 2 Assumptions'!AE12)),NOT(ISNUMBER('Offer 2 Assumptions'!$C$3)),'Offer 2 Assumptions'!$C$3&lt;=0),"Unavailable",IF('Offer 2 Assumptions'!AE13="$/RSF/year",ROUND('Offer 2 Assumptions'!AE12*'Offer 2 Assumptions'!$C$3/12,2),IF('Offer 2 Assumptions'!AE13="$/RSF/month",ROUND('Offer 2 Assumptions'!AE12*'Offer 2 Assumptions'!$C$3,2),IF('Offer 2 Assumptions'!AE13="$/month total",ROUND('Offer 2 Assumptions'!AE12,2),"Unavailable"))))</x:f>
        <x:v>600</x:v>
      </x:c>
      <x:c r="AF11" s="12" t="n">
        <x:f>IF(OR(NOT(ISNUMBER('Offer 2 Assumptions'!AF12)),NOT(ISNUMBER('Offer 2 Assumptions'!$C$3)),'Offer 2 Assumptions'!$C$3&lt;=0),"Unavailable",IF('Offer 2 Assumptions'!AF13="$/RSF/year",ROUND('Offer 2 Assumptions'!AF12*'Offer 2 Assumptions'!$C$3/12,2),IF('Offer 2 Assumptions'!AF13="$/RSF/month",ROUND('Offer 2 Assumptions'!AF12*'Offer 2 Assumptions'!$C$3,2),IF('Offer 2 Assumptions'!AF13="$/month total",ROUND('Offer 2 Assumptions'!AF12,2),"Unavailable"))))</x:f>
        <x:v>600</x:v>
      </x:c>
      <x:c r="AG11" s="12" t="n">
        <x:f>IF(OR(NOT(ISNUMBER('Offer 2 Assumptions'!AG12)),NOT(ISNUMBER('Offer 2 Assumptions'!$C$3)),'Offer 2 Assumptions'!$C$3&lt;=0),"Unavailable",IF('Offer 2 Assumptions'!AG13="$/RSF/year",ROUND('Offer 2 Assumptions'!AG12*'Offer 2 Assumptions'!$C$3/12,2),IF('Offer 2 Assumptions'!AG13="$/RSF/month",ROUND('Offer 2 Assumptions'!AG12*'Offer 2 Assumptions'!$C$3,2),IF('Offer 2 Assumptions'!AG13="$/month total",ROUND('Offer 2 Assumptions'!AG12,2),"Unavailable"))))</x:f>
        <x:v>600</x:v>
      </x:c>
      <x:c r="AH11" s="12" t="n">
        <x:f>IF(OR(NOT(ISNUMBER('Offer 2 Assumptions'!AH12)),NOT(ISNUMBER('Offer 2 Assumptions'!$C$3)),'Offer 2 Assumptions'!$C$3&lt;=0),"Unavailable",IF('Offer 2 Assumptions'!AH13="$/RSF/year",ROUND('Offer 2 Assumptions'!AH12*'Offer 2 Assumptions'!$C$3/12,2),IF('Offer 2 Assumptions'!AH13="$/RSF/month",ROUND('Offer 2 Assumptions'!AH12*'Offer 2 Assumptions'!$C$3,2),IF('Offer 2 Assumptions'!AH13="$/month total",ROUND('Offer 2 Assumptions'!AH12,2),"Unavailable"))))</x:f>
        <x:v>600</x:v>
      </x:c>
      <x:c r="AI11" s="12" t="n">
        <x:f>IF(OR(NOT(ISNUMBER('Offer 2 Assumptions'!AI12)),NOT(ISNUMBER('Offer 2 Assumptions'!$C$3)),'Offer 2 Assumptions'!$C$3&lt;=0),"Unavailable",IF('Offer 2 Assumptions'!AI13="$/RSF/year",ROUND('Offer 2 Assumptions'!AI12*'Offer 2 Assumptions'!$C$3/12,2),IF('Offer 2 Assumptions'!AI13="$/RSF/month",ROUND('Offer 2 Assumptions'!AI12*'Offer 2 Assumptions'!$C$3,2),IF('Offer 2 Assumptions'!AI13="$/month total",ROUND('Offer 2 Assumptions'!AI12,2),"Unavailable"))))</x:f>
        <x:v>600</x:v>
      </x:c>
      <x:c r="AJ11" s="12" t="n">
        <x:f>IF(OR(NOT(ISNUMBER('Offer 2 Assumptions'!AJ12)),NOT(ISNUMBER('Offer 2 Assumptions'!$C$3)),'Offer 2 Assumptions'!$C$3&lt;=0),"Unavailable",IF('Offer 2 Assumptions'!AJ13="$/RSF/year",ROUND('Offer 2 Assumptions'!AJ12*'Offer 2 Assumptions'!$C$3/12,2),IF('Offer 2 Assumptions'!AJ13="$/RSF/month",ROUND('Offer 2 Assumptions'!AJ12*'Offer 2 Assumptions'!$C$3,2),IF('Offer 2 Assumptions'!AJ13="$/month total",ROUND('Offer 2 Assumptions'!AJ12,2),"Unavailable"))))</x:f>
        <x:v>600</x:v>
      </x:c>
      <x:c r="AK11" s="12" t="n">
        <x:f>IF(OR(NOT(ISNUMBER('Offer 2 Assumptions'!AK12)),NOT(ISNUMBER('Offer 2 Assumptions'!$C$3)),'Offer 2 Assumptions'!$C$3&lt;=0),"Unavailable",IF('Offer 2 Assumptions'!AK13="$/RSF/year",ROUND('Offer 2 Assumptions'!AK12*'Offer 2 Assumptions'!$C$3/12,2),IF('Offer 2 Assumptions'!AK13="$/RSF/month",ROUND('Offer 2 Assumptions'!AK12*'Offer 2 Assumptions'!$C$3,2),IF('Offer 2 Assumptions'!AK13="$/month total",ROUND('Offer 2 Assumptions'!AK12,2),"Unavailable"))))</x:f>
        <x:v>600</x:v>
      </x:c>
      <x:c r="AL11" s="12" t="n">
        <x:f>IF(OR(NOT(ISNUMBER('Offer 2 Assumptions'!AL12)),NOT(ISNUMBER('Offer 2 Assumptions'!$C$3)),'Offer 2 Assumptions'!$C$3&lt;=0),"Unavailable",IF('Offer 2 Assumptions'!AL13="$/RSF/year",ROUND('Offer 2 Assumptions'!AL12*'Offer 2 Assumptions'!$C$3/12,2),IF('Offer 2 Assumptions'!AL13="$/RSF/month",ROUND('Offer 2 Assumptions'!AL12*'Offer 2 Assumptions'!$C$3,2),IF('Offer 2 Assumptions'!AL13="$/month total",ROUND('Offer 2 Assumptions'!AL12,2),"Unavailable"))))</x:f>
        <x:v>600</x:v>
      </x:c>
      <x:c r="AM11" s="12" t="n">
        <x:f>IF(OR(NOT(ISNUMBER('Offer 2 Assumptions'!AM12)),NOT(ISNUMBER('Offer 2 Assumptions'!$C$3)),'Offer 2 Assumptions'!$C$3&lt;=0),"Unavailable",IF('Offer 2 Assumptions'!AM13="$/RSF/year",ROUND('Offer 2 Assumptions'!AM12*'Offer 2 Assumptions'!$C$3/12,2),IF('Offer 2 Assumptions'!AM13="$/RSF/month",ROUND('Offer 2 Assumptions'!AM12*'Offer 2 Assumptions'!$C$3,2),IF('Offer 2 Assumptions'!AM13="$/month total",ROUND('Offer 2 Assumptions'!AM12,2),"Unavailable"))))</x:f>
        <x:v>600</x:v>
      </x:c>
      <x:c r="AN11" s="11" t="n">
        <x:f>IF(COUNT(C11:AM11)=COLUMNS(C11:AM11),SUM(C11:AM11),"Unavailable")</x:f>
        <x:v>21600</x:v>
      </x:c>
    </x:row>
    <x:row r="12" ht="22" customHeight="1">
      <x:c r="A12" s="1"/>
      <x:c r="B12" s="1" t="str">
        <x:v>One-time costs</x:v>
      </x:c>
      <x:c r="C12" s="12" t="n">
        <x:f>IF(ISNUMBER('Offer 2 Assumptions'!C15),'Offer 2 Assumptions'!C15,"Unavailable")</x:f>
        <x:v>0</x:v>
      </x:c>
      <x:c r="D12" s="12" t="n">
        <x:f>IF(ISNUMBER('Offer 2 Assumptions'!D15),'Offer 2 Assumptions'!D15,"Unavailable")</x:f>
        <x:v>60000</x:v>
      </x:c>
      <x:c r="E12" s="12" t="n">
        <x:f>IF(ISNUMBER('Offer 2 Assumptions'!E15),'Offer 2 Assumptions'!E15,"Unavailable")</x:f>
        <x:v>0</x:v>
      </x:c>
      <x:c r="F12" s="12" t="n">
        <x:f>IF(ISNUMBER('Offer 2 Assumptions'!F15),'Offer 2 Assumptions'!F15,"Unavailable")</x:f>
        <x:v>0</x:v>
      </x:c>
      <x:c r="G12" s="12" t="n">
        <x:f>IF(ISNUMBER('Offer 2 Assumptions'!G15),'Offer 2 Assumptions'!G15,"Unavailable")</x:f>
        <x:v>0</x:v>
      </x:c>
      <x:c r="H12" s="12" t="n">
        <x:f>IF(ISNUMBER('Offer 2 Assumptions'!H15),'Offer 2 Assumptions'!H15,"Unavailable")</x:f>
        <x:v>0</x:v>
      </x:c>
      <x:c r="I12" s="12" t="n">
        <x:f>IF(ISNUMBER('Offer 2 Assumptions'!I15),'Offer 2 Assumptions'!I15,"Unavailable")</x:f>
        <x:v>0</x:v>
      </x:c>
      <x:c r="J12" s="12" t="n">
        <x:f>IF(ISNUMBER('Offer 2 Assumptions'!J15),'Offer 2 Assumptions'!J15,"Unavailable")</x:f>
        <x:v>0</x:v>
      </x:c>
      <x:c r="K12" s="12" t="n">
        <x:f>IF(ISNUMBER('Offer 2 Assumptions'!K15),'Offer 2 Assumptions'!K15,"Unavailable")</x:f>
        <x:v>0</x:v>
      </x:c>
      <x:c r="L12" s="12" t="n">
        <x:f>IF(ISNUMBER('Offer 2 Assumptions'!L15),'Offer 2 Assumptions'!L15,"Unavailable")</x:f>
        <x:v>0</x:v>
      </x:c>
      <x:c r="M12" s="12" t="n">
        <x:f>IF(ISNUMBER('Offer 2 Assumptions'!M15),'Offer 2 Assumptions'!M15,"Unavailable")</x:f>
        <x:v>0</x:v>
      </x:c>
      <x:c r="N12" s="12" t="n">
        <x:f>IF(ISNUMBER('Offer 2 Assumptions'!N15),'Offer 2 Assumptions'!N15,"Unavailable")</x:f>
        <x:v>0</x:v>
      </x:c>
      <x:c r="O12" s="12" t="n">
        <x:f>IF(ISNUMBER('Offer 2 Assumptions'!O15),'Offer 2 Assumptions'!O15,"Unavailable")</x:f>
        <x:v>0</x:v>
      </x:c>
      <x:c r="P12" s="12" t="n">
        <x:f>IF(ISNUMBER('Offer 2 Assumptions'!P15),'Offer 2 Assumptions'!P15,"Unavailable")</x:f>
        <x:v>0</x:v>
      </x:c>
      <x:c r="Q12" s="12" t="n">
        <x:f>IF(ISNUMBER('Offer 2 Assumptions'!Q15),'Offer 2 Assumptions'!Q15,"Unavailable")</x:f>
        <x:v>0</x:v>
      </x:c>
      <x:c r="R12" s="12" t="n">
        <x:f>IF(ISNUMBER('Offer 2 Assumptions'!R15),'Offer 2 Assumptions'!R15,"Unavailable")</x:f>
        <x:v>0</x:v>
      </x:c>
      <x:c r="S12" s="12" t="n">
        <x:f>IF(ISNUMBER('Offer 2 Assumptions'!S15),'Offer 2 Assumptions'!S15,"Unavailable")</x:f>
        <x:v>0</x:v>
      </x:c>
      <x:c r="T12" s="12" t="n">
        <x:f>IF(ISNUMBER('Offer 2 Assumptions'!T15),'Offer 2 Assumptions'!T15,"Unavailable")</x:f>
        <x:v>0</x:v>
      </x:c>
      <x:c r="U12" s="12" t="n">
        <x:f>IF(ISNUMBER('Offer 2 Assumptions'!U15),'Offer 2 Assumptions'!U15,"Unavailable")</x:f>
        <x:v>0</x:v>
      </x:c>
      <x:c r="V12" s="12" t="n">
        <x:f>IF(ISNUMBER('Offer 2 Assumptions'!V15),'Offer 2 Assumptions'!V15,"Unavailable")</x:f>
        <x:v>0</x:v>
      </x:c>
      <x:c r="W12" s="12" t="n">
        <x:f>IF(ISNUMBER('Offer 2 Assumptions'!W15),'Offer 2 Assumptions'!W15,"Unavailable")</x:f>
        <x:v>0</x:v>
      </x:c>
      <x:c r="X12" s="12" t="n">
        <x:f>IF(ISNUMBER('Offer 2 Assumptions'!X15),'Offer 2 Assumptions'!X15,"Unavailable")</x:f>
        <x:v>0</x:v>
      </x:c>
      <x:c r="Y12" s="12" t="n">
        <x:f>IF(ISNUMBER('Offer 2 Assumptions'!Y15),'Offer 2 Assumptions'!Y15,"Unavailable")</x:f>
        <x:v>0</x:v>
      </x:c>
      <x:c r="Z12" s="12" t="n">
        <x:f>IF(ISNUMBER('Offer 2 Assumptions'!Z15),'Offer 2 Assumptions'!Z15,"Unavailable")</x:f>
        <x:v>0</x:v>
      </x:c>
      <x:c r="AA12" s="12" t="n">
        <x:f>IF(ISNUMBER('Offer 2 Assumptions'!AA15),'Offer 2 Assumptions'!AA15,"Unavailable")</x:f>
        <x:v>0</x:v>
      </x:c>
      <x:c r="AB12" s="12" t="n">
        <x:f>IF(ISNUMBER('Offer 2 Assumptions'!AB15),'Offer 2 Assumptions'!AB15,"Unavailable")</x:f>
        <x:v>0</x:v>
      </x:c>
      <x:c r="AC12" s="12" t="n">
        <x:f>IF(ISNUMBER('Offer 2 Assumptions'!AC15),'Offer 2 Assumptions'!AC15,"Unavailable")</x:f>
        <x:v>0</x:v>
      </x:c>
      <x:c r="AD12" s="12" t="n">
        <x:f>IF(ISNUMBER('Offer 2 Assumptions'!AD15),'Offer 2 Assumptions'!AD15,"Unavailable")</x:f>
        <x:v>0</x:v>
      </x:c>
      <x:c r="AE12" s="12" t="n">
        <x:f>IF(ISNUMBER('Offer 2 Assumptions'!AE15),'Offer 2 Assumptions'!AE15,"Unavailable")</x:f>
        <x:v>0</x:v>
      </x:c>
      <x:c r="AF12" s="12" t="n">
        <x:f>IF(ISNUMBER('Offer 2 Assumptions'!AF15),'Offer 2 Assumptions'!AF15,"Unavailable")</x:f>
        <x:v>0</x:v>
      </x:c>
      <x:c r="AG12" s="12" t="n">
        <x:f>IF(ISNUMBER('Offer 2 Assumptions'!AG15),'Offer 2 Assumptions'!AG15,"Unavailable")</x:f>
        <x:v>0</x:v>
      </x:c>
      <x:c r="AH12" s="12" t="n">
        <x:f>IF(ISNUMBER('Offer 2 Assumptions'!AH15),'Offer 2 Assumptions'!AH15,"Unavailable")</x:f>
        <x:v>0</x:v>
      </x:c>
      <x:c r="AI12" s="12" t="n">
        <x:f>IF(ISNUMBER('Offer 2 Assumptions'!AI15),'Offer 2 Assumptions'!AI15,"Unavailable")</x:f>
        <x:v>0</x:v>
      </x:c>
      <x:c r="AJ12" s="12" t="n">
        <x:f>IF(ISNUMBER('Offer 2 Assumptions'!AJ15),'Offer 2 Assumptions'!AJ15,"Unavailable")</x:f>
        <x:v>0</x:v>
      </x:c>
      <x:c r="AK12" s="12" t="n">
        <x:f>IF(ISNUMBER('Offer 2 Assumptions'!AK15),'Offer 2 Assumptions'!AK15,"Unavailable")</x:f>
        <x:v>0</x:v>
      </x:c>
      <x:c r="AL12" s="12" t="n">
        <x:f>IF(ISNUMBER('Offer 2 Assumptions'!AL15),'Offer 2 Assumptions'!AL15,"Unavailable")</x:f>
        <x:v>0</x:v>
      </x:c>
      <x:c r="AM12" s="12" t="n">
        <x:f>IF(ISNUMBER('Offer 2 Assumptions'!AM15),'Offer 2 Assumptions'!AM15,"Unavailable")</x:f>
        <x:v>0</x:v>
      </x:c>
      <x:c r="AN12" s="11" t="n">
        <x:f>IF(COUNT(C12:AM12)=COLUMNS(C12:AM12),SUM(C12:AM12),"Unavailable")</x:f>
        <x:v>60000</x:v>
      </x:c>
    </x:row>
    <x:row r="13" ht="22" customHeight="1">
      <x:c r="A13" s="1"/>
      <x:c r="B13" s="1" t="str">
        <x:v>Reimbursements</x:v>
      </x:c>
      <x:c r="C13" s="12" t="n">
        <x:f>IF(ISNUMBER('Offer 2 Assumptions'!C16),'Offer 2 Assumptions'!C16,"Unavailable")</x:f>
        <x:v>0</x:v>
      </x:c>
      <x:c r="D13" s="12" t="n">
        <x:f>IF(ISNUMBER('Offer 2 Assumptions'!D16),'Offer 2 Assumptions'!D16,"Unavailable")</x:f>
        <x:v>0</x:v>
      </x:c>
      <x:c r="E13" s="12" t="n">
        <x:f>IF(ISNUMBER('Offer 2 Assumptions'!E16),'Offer 2 Assumptions'!E16,"Unavailable")</x:f>
        <x:v>0</x:v>
      </x:c>
      <x:c r="F13" s="12" t="n">
        <x:f>IF(ISNUMBER('Offer 2 Assumptions'!F16),'Offer 2 Assumptions'!F16,"Unavailable")</x:f>
        <x:v>40000</x:v>
      </x:c>
      <x:c r="G13" s="12" t="n">
        <x:f>IF(ISNUMBER('Offer 2 Assumptions'!G16),'Offer 2 Assumptions'!G16,"Unavailable")</x:f>
        <x:v>0</x:v>
      </x:c>
      <x:c r="H13" s="12" t="n">
        <x:f>IF(ISNUMBER('Offer 2 Assumptions'!H16),'Offer 2 Assumptions'!H16,"Unavailable")</x:f>
        <x:v>0</x:v>
      </x:c>
      <x:c r="I13" s="12" t="n">
        <x:f>IF(ISNUMBER('Offer 2 Assumptions'!I16),'Offer 2 Assumptions'!I16,"Unavailable")</x:f>
        <x:v>0</x:v>
      </x:c>
      <x:c r="J13" s="12" t="n">
        <x:f>IF(ISNUMBER('Offer 2 Assumptions'!J16),'Offer 2 Assumptions'!J16,"Unavailable")</x:f>
        <x:v>0</x:v>
      </x:c>
      <x:c r="K13" s="12" t="n">
        <x:f>IF(ISNUMBER('Offer 2 Assumptions'!K16),'Offer 2 Assumptions'!K16,"Unavailable")</x:f>
        <x:v>0</x:v>
      </x:c>
      <x:c r="L13" s="12" t="n">
        <x:f>IF(ISNUMBER('Offer 2 Assumptions'!L16),'Offer 2 Assumptions'!L16,"Unavailable")</x:f>
        <x:v>0</x:v>
      </x:c>
      <x:c r="M13" s="12" t="n">
        <x:f>IF(ISNUMBER('Offer 2 Assumptions'!M16),'Offer 2 Assumptions'!M16,"Unavailable")</x:f>
        <x:v>0</x:v>
      </x:c>
      <x:c r="N13" s="12" t="n">
        <x:f>IF(ISNUMBER('Offer 2 Assumptions'!N16),'Offer 2 Assumptions'!N16,"Unavailable")</x:f>
        <x:v>0</x:v>
      </x:c>
      <x:c r="O13" s="12" t="n">
        <x:f>IF(ISNUMBER('Offer 2 Assumptions'!O16),'Offer 2 Assumptions'!O16,"Unavailable")</x:f>
        <x:v>0</x:v>
      </x:c>
      <x:c r="P13" s="12" t="n">
        <x:f>IF(ISNUMBER('Offer 2 Assumptions'!P16),'Offer 2 Assumptions'!P16,"Unavailable")</x:f>
        <x:v>0</x:v>
      </x:c>
      <x:c r="Q13" s="12" t="n">
        <x:f>IF(ISNUMBER('Offer 2 Assumptions'!Q16),'Offer 2 Assumptions'!Q16,"Unavailable")</x:f>
        <x:v>0</x:v>
      </x:c>
      <x:c r="R13" s="12" t="n">
        <x:f>IF(ISNUMBER('Offer 2 Assumptions'!R16),'Offer 2 Assumptions'!R16,"Unavailable")</x:f>
        <x:v>0</x:v>
      </x:c>
      <x:c r="S13" s="12" t="n">
        <x:f>IF(ISNUMBER('Offer 2 Assumptions'!S16),'Offer 2 Assumptions'!S16,"Unavailable")</x:f>
        <x:v>0</x:v>
      </x:c>
      <x:c r="T13" s="12" t="n">
        <x:f>IF(ISNUMBER('Offer 2 Assumptions'!T16),'Offer 2 Assumptions'!T16,"Unavailable")</x:f>
        <x:v>0</x:v>
      </x:c>
      <x:c r="U13" s="12" t="n">
        <x:f>IF(ISNUMBER('Offer 2 Assumptions'!U16),'Offer 2 Assumptions'!U16,"Unavailable")</x:f>
        <x:v>0</x:v>
      </x:c>
      <x:c r="V13" s="12" t="n">
        <x:f>IF(ISNUMBER('Offer 2 Assumptions'!V16),'Offer 2 Assumptions'!V16,"Unavailable")</x:f>
        <x:v>0</x:v>
      </x:c>
      <x:c r="W13" s="12" t="n">
        <x:f>IF(ISNUMBER('Offer 2 Assumptions'!W16),'Offer 2 Assumptions'!W16,"Unavailable")</x:f>
        <x:v>0</x:v>
      </x:c>
      <x:c r="X13" s="12" t="n">
        <x:f>IF(ISNUMBER('Offer 2 Assumptions'!X16),'Offer 2 Assumptions'!X16,"Unavailable")</x:f>
        <x:v>0</x:v>
      </x:c>
      <x:c r="Y13" s="12" t="n">
        <x:f>IF(ISNUMBER('Offer 2 Assumptions'!Y16),'Offer 2 Assumptions'!Y16,"Unavailable")</x:f>
        <x:v>0</x:v>
      </x:c>
      <x:c r="Z13" s="12" t="n">
        <x:f>IF(ISNUMBER('Offer 2 Assumptions'!Z16),'Offer 2 Assumptions'!Z16,"Unavailable")</x:f>
        <x:v>0</x:v>
      </x:c>
      <x:c r="AA13" s="12" t="n">
        <x:f>IF(ISNUMBER('Offer 2 Assumptions'!AA16),'Offer 2 Assumptions'!AA16,"Unavailable")</x:f>
        <x:v>0</x:v>
      </x:c>
      <x:c r="AB13" s="12" t="n">
        <x:f>IF(ISNUMBER('Offer 2 Assumptions'!AB16),'Offer 2 Assumptions'!AB16,"Unavailable")</x:f>
        <x:v>0</x:v>
      </x:c>
      <x:c r="AC13" s="12" t="n">
        <x:f>IF(ISNUMBER('Offer 2 Assumptions'!AC16),'Offer 2 Assumptions'!AC16,"Unavailable")</x:f>
        <x:v>0</x:v>
      </x:c>
      <x:c r="AD13" s="12" t="n">
        <x:f>IF(ISNUMBER('Offer 2 Assumptions'!AD16),'Offer 2 Assumptions'!AD16,"Unavailable")</x:f>
        <x:v>0</x:v>
      </x:c>
      <x:c r="AE13" s="12" t="n">
        <x:f>IF(ISNUMBER('Offer 2 Assumptions'!AE16),'Offer 2 Assumptions'!AE16,"Unavailable")</x:f>
        <x:v>0</x:v>
      </x:c>
      <x:c r="AF13" s="12" t="n">
        <x:f>IF(ISNUMBER('Offer 2 Assumptions'!AF16),'Offer 2 Assumptions'!AF16,"Unavailable")</x:f>
        <x:v>0</x:v>
      </x:c>
      <x:c r="AG13" s="12" t="n">
        <x:f>IF(ISNUMBER('Offer 2 Assumptions'!AG16),'Offer 2 Assumptions'!AG16,"Unavailable")</x:f>
        <x:v>0</x:v>
      </x:c>
      <x:c r="AH13" s="12" t="n">
        <x:f>IF(ISNUMBER('Offer 2 Assumptions'!AH16),'Offer 2 Assumptions'!AH16,"Unavailable")</x:f>
        <x:v>0</x:v>
      </x:c>
      <x:c r="AI13" s="12" t="n">
        <x:f>IF(ISNUMBER('Offer 2 Assumptions'!AI16),'Offer 2 Assumptions'!AI16,"Unavailable")</x:f>
        <x:v>0</x:v>
      </x:c>
      <x:c r="AJ13" s="12" t="n">
        <x:f>IF(ISNUMBER('Offer 2 Assumptions'!AJ16),'Offer 2 Assumptions'!AJ16,"Unavailable")</x:f>
        <x:v>0</x:v>
      </x:c>
      <x:c r="AK13" s="12" t="n">
        <x:f>IF(ISNUMBER('Offer 2 Assumptions'!AK16),'Offer 2 Assumptions'!AK16,"Unavailable")</x:f>
        <x:v>0</x:v>
      </x:c>
      <x:c r="AL13" s="12" t="n">
        <x:f>IF(ISNUMBER('Offer 2 Assumptions'!AL16),'Offer 2 Assumptions'!AL16,"Unavailable")</x:f>
        <x:v>0</x:v>
      </x:c>
      <x:c r="AM13" s="12" t="n">
        <x:f>IF(ISNUMBER('Offer 2 Assumptions'!AM16),'Offer 2 Assumptions'!AM16,"Unavailable")</x:f>
        <x:v>0</x:v>
      </x:c>
      <x:c r="AN13" s="11" t="n">
        <x:f>IF(COUNT(C13:AM13)=COLUMNS(C13:AM13),SUM(C13:AM13),"Unavailable")</x:f>
        <x:v>40000</x:v>
      </x:c>
    </x:row>
    <x:row r="14" ht="22" customHeight="1">
      <x:c r="A14" s="1"/>
      <x:c r="B14" s="15" t="str">
        <x:v>Nominal net cost</x:v>
      </x:c>
      <x:c r="C14" s="16" t="n">
        <x:f>IF(COUNT(C8:C13)=6,C8-C9+C10+C11+C12-C13,"Unavailable")</x:f>
        <x:v>0</x:v>
      </x:c>
      <x:c r="D14" s="16" t="n">
        <x:f>IF(COUNT(D8:D13)=6,D8-D9+D10+D11+D12-D13,"Unavailable")</x:f>
        <x:v>68100</x:v>
      </x:c>
      <x:c r="E14" s="16" t="n">
        <x:f>IF(COUNT(E8:E13)=6,E8-E9+E10+E11+E12-E13,"Unavailable")</x:f>
        <x:v>8100</x:v>
      </x:c>
      <x:c r="F14" s="16" t="n">
        <x:f>IF(COUNT(F8:F13)=6,F8-F9+F10+F11+F12-F13,"Unavailable")</x:f>
        <x:v>-7900</x:v>
      </x:c>
      <x:c r="G14" s="16" t="n">
        <x:f>IF(COUNT(G8:G13)=6,G8-G9+G10+G11+G12-G13,"Unavailable")</x:f>
        <x:v>32100</x:v>
      </x:c>
      <x:c r="H14" s="16" t="n">
        <x:f>IF(COUNT(H8:H13)=6,H8-H9+H10+H11+H12-H13,"Unavailable")</x:f>
        <x:v>32100</x:v>
      </x:c>
      <x:c r="I14" s="16" t="n">
        <x:f>IF(COUNT(I8:I13)=6,I8-I9+I10+I11+I12-I13,"Unavailable")</x:f>
        <x:v>32100</x:v>
      </x:c>
      <x:c r="J14" s="16" t="n">
        <x:f>IF(COUNT(J8:J13)=6,J8-J9+J10+J11+J12-J13,"Unavailable")</x:f>
        <x:v>32100</x:v>
      </x:c>
      <x:c r="K14" s="16" t="n">
        <x:f>IF(COUNT(K8:K13)=6,K8-K9+K10+K11+K12-K13,"Unavailable")</x:f>
        <x:v>32100</x:v>
      </x:c>
      <x:c r="L14" s="16" t="n">
        <x:f>IF(COUNT(L8:L13)=6,L8-L9+L10+L11+L12-L13,"Unavailable")</x:f>
        <x:v>32100</x:v>
      </x:c>
      <x:c r="M14" s="16" t="n">
        <x:f>IF(COUNT(M8:M13)=6,M8-M9+M10+M11+M12-M13,"Unavailable")</x:f>
        <x:v>32100</x:v>
      </x:c>
      <x:c r="N14" s="16" t="n">
        <x:f>IF(COUNT(N8:N13)=6,N8-N9+N10+N11+N12-N13,"Unavailable")</x:f>
        <x:v>32100</x:v>
      </x:c>
      <x:c r="O14" s="16" t="n">
        <x:f>IF(COUNT(O8:O13)=6,O8-O9+O10+O11+O12-O13,"Unavailable")</x:f>
        <x:v>32100</x:v>
      </x:c>
      <x:c r="P14" s="16" t="n">
        <x:f>IF(COUNT(P8:P13)=6,P8-P9+P10+P11+P12-P13,"Unavailable")</x:f>
        <x:v>32925</x:v>
      </x:c>
      <x:c r="Q14" s="16" t="n">
        <x:f>IF(COUNT(Q8:Q13)=6,Q8-Q9+Q10+Q11+Q12-Q13,"Unavailable")</x:f>
        <x:v>32925</x:v>
      </x:c>
      <x:c r="R14" s="16" t="n">
        <x:f>IF(COUNT(R8:R13)=6,R8-R9+R10+R11+R12-R13,"Unavailable")</x:f>
        <x:v>32925</x:v>
      </x:c>
      <x:c r="S14" s="16" t="n">
        <x:f>IF(COUNT(S8:S13)=6,S8-S9+S10+S11+S12-S13,"Unavailable")</x:f>
        <x:v>32925</x:v>
      </x:c>
      <x:c r="T14" s="16" t="n">
        <x:f>IF(COUNT(T8:T13)=6,T8-T9+T10+T11+T12-T13,"Unavailable")</x:f>
        <x:v>32925</x:v>
      </x:c>
      <x:c r="U14" s="16" t="n">
        <x:f>IF(COUNT(U8:U13)=6,U8-U9+U10+U11+U12-U13,"Unavailable")</x:f>
        <x:v>32925</x:v>
      </x:c>
      <x:c r="V14" s="16" t="n">
        <x:f>IF(COUNT(V8:V13)=6,V8-V9+V10+V11+V12-V13,"Unavailable")</x:f>
        <x:v>32925</x:v>
      </x:c>
      <x:c r="W14" s="16" t="n">
        <x:f>IF(COUNT(W8:W13)=6,W8-W9+W10+W11+W12-W13,"Unavailable")</x:f>
        <x:v>32925</x:v>
      </x:c>
      <x:c r="X14" s="16" t="n">
        <x:f>IF(COUNT(X8:X13)=6,X8-X9+X10+X11+X12-X13,"Unavailable")</x:f>
        <x:v>32925</x:v>
      </x:c>
      <x:c r="Y14" s="16" t="n">
        <x:f>IF(COUNT(Y8:Y13)=6,Y8-Y9+Y10+Y11+Y12-Y13,"Unavailable")</x:f>
        <x:v>32925</x:v>
      </x:c>
      <x:c r="Z14" s="16" t="n">
        <x:f>IF(COUNT(Z8:Z13)=6,Z8-Z9+Z10+Z11+Z12-Z13,"Unavailable")</x:f>
        <x:v>32925</x:v>
      </x:c>
      <x:c r="AA14" s="16" t="n">
        <x:f>IF(COUNT(AA8:AA13)=6,AA8-AA9+AA10+AA11+AA12-AA13,"Unavailable")</x:f>
        <x:v>32925</x:v>
      </x:c>
      <x:c r="AB14" s="16" t="n">
        <x:f>IF(COUNT(AB8:AB13)=6,AB8-AB9+AB10+AB11+AB12-AB13,"Unavailable")</x:f>
        <x:v>33771.75</x:v>
      </x:c>
      <x:c r="AC14" s="16" t="n">
        <x:f>IF(COUNT(AC8:AC13)=6,AC8-AC9+AC10+AC11+AC12-AC13,"Unavailable")</x:f>
        <x:v>33771.75</x:v>
      </x:c>
      <x:c r="AD14" s="16" t="n">
        <x:f>IF(COUNT(AD8:AD13)=6,AD8-AD9+AD10+AD11+AD12-AD13,"Unavailable")</x:f>
        <x:v>33771.75</x:v>
      </x:c>
      <x:c r="AE14" s="16" t="n">
        <x:f>IF(COUNT(AE8:AE13)=6,AE8-AE9+AE10+AE11+AE12-AE13,"Unavailable")</x:f>
        <x:v>33771.75</x:v>
      </x:c>
      <x:c r="AF14" s="16" t="n">
        <x:f>IF(COUNT(AF8:AF13)=6,AF8-AF9+AF10+AF11+AF12-AF13,"Unavailable")</x:f>
        <x:v>33771.75</x:v>
      </x:c>
      <x:c r="AG14" s="16" t="n">
        <x:f>IF(COUNT(AG8:AG13)=6,AG8-AG9+AG10+AG11+AG12-AG13,"Unavailable")</x:f>
        <x:v>33771.75</x:v>
      </x:c>
      <x:c r="AH14" s="16" t="n">
        <x:f>IF(COUNT(AH8:AH13)=6,AH8-AH9+AH10+AH11+AH12-AH13,"Unavailable")</x:f>
        <x:v>33771.75</x:v>
      </x:c>
      <x:c r="AI14" s="16" t="n">
        <x:f>IF(COUNT(AI8:AI13)=6,AI8-AI9+AI10+AI11+AI12-AI13,"Unavailable")</x:f>
        <x:v>33771.75</x:v>
      </x:c>
      <x:c r="AJ14" s="16" t="n">
        <x:f>IF(COUNT(AJ8:AJ13)=6,AJ8-AJ9+AJ10+AJ11+AJ12-AJ13,"Unavailable")</x:f>
        <x:v>33771.75</x:v>
      </x:c>
      <x:c r="AK14" s="16" t="n">
        <x:f>IF(COUNT(AK8:AK13)=6,AK8-AK9+AK10+AK11+AK12-AK13,"Unavailable")</x:f>
        <x:v>33771.75</x:v>
      </x:c>
      <x:c r="AL14" s="16" t="n">
        <x:f>IF(COUNT(AL8:AL13)=6,AL8-AL9+AL10+AL11+AL12-AL13,"Unavailable")</x:f>
        <x:v>33771.75</x:v>
      </x:c>
      <x:c r="AM14" s="16" t="n">
        <x:f>IF(COUNT(AM8:AM13)=6,AM8-AM9+AM10+AM11+AM12-AM13,"Unavailable")</x:f>
        <x:v>33771.75</x:v>
      </x:c>
      <x:c r="AN14" s="16" t="n">
        <x:f>IF(COUNT(C14:AM14)=COLUMNS(C14:AM14),SUM(C14:AM14),"Unavailable")</x:f>
        <x:v>1157561</x:v>
      </x:c>
    </x:row>
    <x:row r="15" ht="22" customHeight="1">
      <x:c r="A15" s="1"/>
      <x:c r="B15" s="1" t="str">
        <x:v>Deposit cash flow</x:v>
      </x:c>
      <x:c r="C15" s="11" t="n">
        <x:f>IF(ISNUMBER('Offer 2 Assumptions'!C17),'Offer 2 Assumptions'!C17,"Unavailable")</x:f>
        <x:v>24000</x:v>
      </x:c>
      <x:c r="D15" s="11" t="n">
        <x:f>IF(ISNUMBER('Offer 2 Assumptions'!D17),'Offer 2 Assumptions'!D17,"Unavailable")</x:f>
        <x:v>0</x:v>
      </x:c>
      <x:c r="E15" s="11" t="n">
        <x:f>IF(ISNUMBER('Offer 2 Assumptions'!E17),'Offer 2 Assumptions'!E17,"Unavailable")</x:f>
        <x:v>0</x:v>
      </x:c>
      <x:c r="F15" s="11" t="n">
        <x:f>IF(ISNUMBER('Offer 2 Assumptions'!F17),'Offer 2 Assumptions'!F17,"Unavailable")</x:f>
        <x:v>0</x:v>
      </x:c>
      <x:c r="G15" s="11" t="n">
        <x:f>IF(ISNUMBER('Offer 2 Assumptions'!G17),'Offer 2 Assumptions'!G17,"Unavailable")</x:f>
        <x:v>0</x:v>
      </x:c>
      <x:c r="H15" s="11" t="n">
        <x:f>IF(ISNUMBER('Offer 2 Assumptions'!H17),'Offer 2 Assumptions'!H17,"Unavailable")</x:f>
        <x:v>0</x:v>
      </x:c>
      <x:c r="I15" s="11" t="n">
        <x:f>IF(ISNUMBER('Offer 2 Assumptions'!I17),'Offer 2 Assumptions'!I17,"Unavailable")</x:f>
        <x:v>0</x:v>
      </x:c>
      <x:c r="J15" s="11" t="n">
        <x:f>IF(ISNUMBER('Offer 2 Assumptions'!J17),'Offer 2 Assumptions'!J17,"Unavailable")</x:f>
        <x:v>0</x:v>
      </x:c>
      <x:c r="K15" s="11" t="n">
        <x:f>IF(ISNUMBER('Offer 2 Assumptions'!K17),'Offer 2 Assumptions'!K17,"Unavailable")</x:f>
        <x:v>0</x:v>
      </x:c>
      <x:c r="L15" s="11" t="n">
        <x:f>IF(ISNUMBER('Offer 2 Assumptions'!L17),'Offer 2 Assumptions'!L17,"Unavailable")</x:f>
        <x:v>0</x:v>
      </x:c>
      <x:c r="M15" s="11" t="n">
        <x:f>IF(ISNUMBER('Offer 2 Assumptions'!M17),'Offer 2 Assumptions'!M17,"Unavailable")</x:f>
        <x:v>0</x:v>
      </x:c>
      <x:c r="N15" s="11" t="n">
        <x:f>IF(ISNUMBER('Offer 2 Assumptions'!N17),'Offer 2 Assumptions'!N17,"Unavailable")</x:f>
        <x:v>0</x:v>
      </x:c>
      <x:c r="O15" s="11" t="n">
        <x:f>IF(ISNUMBER('Offer 2 Assumptions'!O17),'Offer 2 Assumptions'!O17,"Unavailable")</x:f>
        <x:v>0</x:v>
      </x:c>
      <x:c r="P15" s="11" t="n">
        <x:f>IF(ISNUMBER('Offer 2 Assumptions'!P17),'Offer 2 Assumptions'!P17,"Unavailable")</x:f>
        <x:v>0</x:v>
      </x:c>
      <x:c r="Q15" s="11" t="n">
        <x:f>IF(ISNUMBER('Offer 2 Assumptions'!Q17),'Offer 2 Assumptions'!Q17,"Unavailable")</x:f>
        <x:v>0</x:v>
      </x:c>
      <x:c r="R15" s="11" t="n">
        <x:f>IF(ISNUMBER('Offer 2 Assumptions'!R17),'Offer 2 Assumptions'!R17,"Unavailable")</x:f>
        <x:v>0</x:v>
      </x:c>
      <x:c r="S15" s="11" t="n">
        <x:f>IF(ISNUMBER('Offer 2 Assumptions'!S17),'Offer 2 Assumptions'!S17,"Unavailable")</x:f>
        <x:v>0</x:v>
      </x:c>
      <x:c r="T15" s="11" t="n">
        <x:f>IF(ISNUMBER('Offer 2 Assumptions'!T17),'Offer 2 Assumptions'!T17,"Unavailable")</x:f>
        <x:v>0</x:v>
      </x:c>
      <x:c r="U15" s="11" t="n">
        <x:f>IF(ISNUMBER('Offer 2 Assumptions'!U17),'Offer 2 Assumptions'!U17,"Unavailable")</x:f>
        <x:v>0</x:v>
      </x:c>
      <x:c r="V15" s="11" t="n">
        <x:f>IF(ISNUMBER('Offer 2 Assumptions'!V17),'Offer 2 Assumptions'!V17,"Unavailable")</x:f>
        <x:v>0</x:v>
      </x:c>
      <x:c r="W15" s="11" t="n">
        <x:f>IF(ISNUMBER('Offer 2 Assumptions'!W17),'Offer 2 Assumptions'!W17,"Unavailable")</x:f>
        <x:v>0</x:v>
      </x:c>
      <x:c r="X15" s="11" t="n">
        <x:f>IF(ISNUMBER('Offer 2 Assumptions'!X17),'Offer 2 Assumptions'!X17,"Unavailable")</x:f>
        <x:v>0</x:v>
      </x:c>
      <x:c r="Y15" s="11" t="n">
        <x:f>IF(ISNUMBER('Offer 2 Assumptions'!Y17),'Offer 2 Assumptions'!Y17,"Unavailable")</x:f>
        <x:v>0</x:v>
      </x:c>
      <x:c r="Z15" s="11" t="n">
        <x:f>IF(ISNUMBER('Offer 2 Assumptions'!Z17),'Offer 2 Assumptions'!Z17,"Unavailable")</x:f>
        <x:v>0</x:v>
      </x:c>
      <x:c r="AA15" s="11" t="n">
        <x:f>IF(ISNUMBER('Offer 2 Assumptions'!AA17),'Offer 2 Assumptions'!AA17,"Unavailable")</x:f>
        <x:v>0</x:v>
      </x:c>
      <x:c r="AB15" s="11" t="n">
        <x:f>IF(ISNUMBER('Offer 2 Assumptions'!AB17),'Offer 2 Assumptions'!AB17,"Unavailable")</x:f>
        <x:v>0</x:v>
      </x:c>
      <x:c r="AC15" s="11" t="n">
        <x:f>IF(ISNUMBER('Offer 2 Assumptions'!AC17),'Offer 2 Assumptions'!AC17,"Unavailable")</x:f>
        <x:v>0</x:v>
      </x:c>
      <x:c r="AD15" s="11" t="n">
        <x:f>IF(ISNUMBER('Offer 2 Assumptions'!AD17),'Offer 2 Assumptions'!AD17,"Unavailable")</x:f>
        <x:v>0</x:v>
      </x:c>
      <x:c r="AE15" s="11" t="n">
        <x:f>IF(ISNUMBER('Offer 2 Assumptions'!AE17),'Offer 2 Assumptions'!AE17,"Unavailable")</x:f>
        <x:v>0</x:v>
      </x:c>
      <x:c r="AF15" s="11" t="n">
        <x:f>IF(ISNUMBER('Offer 2 Assumptions'!AF17),'Offer 2 Assumptions'!AF17,"Unavailable")</x:f>
        <x:v>0</x:v>
      </x:c>
      <x:c r="AG15" s="11" t="n">
        <x:f>IF(ISNUMBER('Offer 2 Assumptions'!AG17),'Offer 2 Assumptions'!AG17,"Unavailable")</x:f>
        <x:v>0</x:v>
      </x:c>
      <x:c r="AH15" s="11" t="n">
        <x:f>IF(ISNUMBER('Offer 2 Assumptions'!AH17),'Offer 2 Assumptions'!AH17,"Unavailable")</x:f>
        <x:v>0</x:v>
      </x:c>
      <x:c r="AI15" s="11" t="n">
        <x:f>IF(ISNUMBER('Offer 2 Assumptions'!AI17),'Offer 2 Assumptions'!AI17,"Unavailable")</x:f>
        <x:v>0</x:v>
      </x:c>
      <x:c r="AJ15" s="11" t="n">
        <x:f>IF(ISNUMBER('Offer 2 Assumptions'!AJ17),'Offer 2 Assumptions'!AJ17,"Unavailable")</x:f>
        <x:v>0</x:v>
      </x:c>
      <x:c r="AK15" s="11" t="n">
        <x:f>IF(ISNUMBER('Offer 2 Assumptions'!AK17),'Offer 2 Assumptions'!AK17,"Unavailable")</x:f>
        <x:v>0</x:v>
      </x:c>
      <x:c r="AL15" s="11" t="n">
        <x:f>IF(ISNUMBER('Offer 2 Assumptions'!AL17),'Offer 2 Assumptions'!AL17,"Unavailable")</x:f>
        <x:v>0</x:v>
      </x:c>
      <x:c r="AM15" s="11" t="n">
        <x:f>IF(ISNUMBER('Offer 2 Assumptions'!AM17),'Offer 2 Assumptions'!AM17,"Unavailable")</x:f>
        <x:v>-24000</x:v>
      </x:c>
      <x:c r="AN15" s="11" t="n">
        <x:f>IF(COUNT(C15:AM15)=COLUMNS(C15:AM15),SUM(C15:AM15),"Unavailable")</x:f>
        <x:v>0</x:v>
      </x:c>
    </x:row>
    <x:row r="16" ht="22" customHeight="1">
      <x:c r="A16" s="1"/>
      <x:c r="B16" s="1" t="str">
        <x:v>Cash including deposit</x:v>
      </x:c>
      <x:c r="C16" s="11" t="n">
        <x:f>IF(COUNT(C14:C15)=2,SUM(C14:C15),"Unavailable")</x:f>
        <x:v>24000</x:v>
      </x:c>
      <x:c r="D16" s="11" t="n">
        <x:f>IF(COUNT(D14:D15)=2,SUM(D14:D15),"Unavailable")</x:f>
        <x:v>68100</x:v>
      </x:c>
      <x:c r="E16" s="11" t="n">
        <x:f>IF(COUNT(E14:E15)=2,SUM(E14:E15),"Unavailable")</x:f>
        <x:v>8100</x:v>
      </x:c>
      <x:c r="F16" s="11" t="n">
        <x:f>IF(COUNT(F14:F15)=2,SUM(F14:F15),"Unavailable")</x:f>
        <x:v>-7900</x:v>
      </x:c>
      <x:c r="G16" s="11" t="n">
        <x:f>IF(COUNT(G14:G15)=2,SUM(G14:G15),"Unavailable")</x:f>
        <x:v>32100</x:v>
      </x:c>
      <x:c r="H16" s="11" t="n">
        <x:f>IF(COUNT(H14:H15)=2,SUM(H14:H15),"Unavailable")</x:f>
        <x:v>32100</x:v>
      </x:c>
      <x:c r="I16" s="11" t="n">
        <x:f>IF(COUNT(I14:I15)=2,SUM(I14:I15),"Unavailable")</x:f>
        <x:v>32100</x:v>
      </x:c>
      <x:c r="J16" s="11" t="n">
        <x:f>IF(COUNT(J14:J15)=2,SUM(J14:J15),"Unavailable")</x:f>
        <x:v>32100</x:v>
      </x:c>
      <x:c r="K16" s="11" t="n">
        <x:f>IF(COUNT(K14:K15)=2,SUM(K14:K15),"Unavailable")</x:f>
        <x:v>32100</x:v>
      </x:c>
      <x:c r="L16" s="11" t="n">
        <x:f>IF(COUNT(L14:L15)=2,SUM(L14:L15),"Unavailable")</x:f>
        <x:v>32100</x:v>
      </x:c>
      <x:c r="M16" s="11" t="n">
        <x:f>IF(COUNT(M14:M15)=2,SUM(M14:M15),"Unavailable")</x:f>
        <x:v>32100</x:v>
      </x:c>
      <x:c r="N16" s="11" t="n">
        <x:f>IF(COUNT(N14:N15)=2,SUM(N14:N15),"Unavailable")</x:f>
        <x:v>32100</x:v>
      </x:c>
      <x:c r="O16" s="11" t="n">
        <x:f>IF(COUNT(O14:O15)=2,SUM(O14:O15),"Unavailable")</x:f>
        <x:v>32100</x:v>
      </x:c>
      <x:c r="P16" s="11" t="n">
        <x:f>IF(COUNT(P14:P15)=2,SUM(P14:P15),"Unavailable")</x:f>
        <x:v>32925</x:v>
      </x:c>
      <x:c r="Q16" s="11" t="n">
        <x:f>IF(COUNT(Q14:Q15)=2,SUM(Q14:Q15),"Unavailable")</x:f>
        <x:v>32925</x:v>
      </x:c>
      <x:c r="R16" s="11" t="n">
        <x:f>IF(COUNT(R14:R15)=2,SUM(R14:R15),"Unavailable")</x:f>
        <x:v>32925</x:v>
      </x:c>
      <x:c r="S16" s="11" t="n">
        <x:f>IF(COUNT(S14:S15)=2,SUM(S14:S15),"Unavailable")</x:f>
        <x:v>32925</x:v>
      </x:c>
      <x:c r="T16" s="11" t="n">
        <x:f>IF(COUNT(T14:T15)=2,SUM(T14:T15),"Unavailable")</x:f>
        <x:v>32925</x:v>
      </x:c>
      <x:c r="U16" s="11" t="n">
        <x:f>IF(COUNT(U14:U15)=2,SUM(U14:U15),"Unavailable")</x:f>
        <x:v>32925</x:v>
      </x:c>
      <x:c r="V16" s="11" t="n">
        <x:f>IF(COUNT(V14:V15)=2,SUM(V14:V15),"Unavailable")</x:f>
        <x:v>32925</x:v>
      </x:c>
      <x:c r="W16" s="11" t="n">
        <x:f>IF(COUNT(W14:W15)=2,SUM(W14:W15),"Unavailable")</x:f>
        <x:v>32925</x:v>
      </x:c>
      <x:c r="X16" s="11" t="n">
        <x:f>IF(COUNT(X14:X15)=2,SUM(X14:X15),"Unavailable")</x:f>
        <x:v>32925</x:v>
      </x:c>
      <x:c r="Y16" s="11" t="n">
        <x:f>IF(COUNT(Y14:Y15)=2,SUM(Y14:Y15),"Unavailable")</x:f>
        <x:v>32925</x:v>
      </x:c>
      <x:c r="Z16" s="11" t="n">
        <x:f>IF(COUNT(Z14:Z15)=2,SUM(Z14:Z15),"Unavailable")</x:f>
        <x:v>32925</x:v>
      </x:c>
      <x:c r="AA16" s="11" t="n">
        <x:f>IF(COUNT(AA14:AA15)=2,SUM(AA14:AA15),"Unavailable")</x:f>
        <x:v>32925</x:v>
      </x:c>
      <x:c r="AB16" s="11" t="n">
        <x:f>IF(COUNT(AB14:AB15)=2,SUM(AB14:AB15),"Unavailable")</x:f>
        <x:v>33771.75</x:v>
      </x:c>
      <x:c r="AC16" s="11" t="n">
        <x:f>IF(COUNT(AC14:AC15)=2,SUM(AC14:AC15),"Unavailable")</x:f>
        <x:v>33771.75</x:v>
      </x:c>
      <x:c r="AD16" s="11" t="n">
        <x:f>IF(COUNT(AD14:AD15)=2,SUM(AD14:AD15),"Unavailable")</x:f>
        <x:v>33771.75</x:v>
      </x:c>
      <x:c r="AE16" s="11" t="n">
        <x:f>IF(COUNT(AE14:AE15)=2,SUM(AE14:AE15),"Unavailable")</x:f>
        <x:v>33771.75</x:v>
      </x:c>
      <x:c r="AF16" s="11" t="n">
        <x:f>IF(COUNT(AF14:AF15)=2,SUM(AF14:AF15),"Unavailable")</x:f>
        <x:v>33771.75</x:v>
      </x:c>
      <x:c r="AG16" s="11" t="n">
        <x:f>IF(COUNT(AG14:AG15)=2,SUM(AG14:AG15),"Unavailable")</x:f>
        <x:v>33771.75</x:v>
      </x:c>
      <x:c r="AH16" s="11" t="n">
        <x:f>IF(COUNT(AH14:AH15)=2,SUM(AH14:AH15),"Unavailable")</x:f>
        <x:v>33771.75</x:v>
      </x:c>
      <x:c r="AI16" s="11" t="n">
        <x:f>IF(COUNT(AI14:AI15)=2,SUM(AI14:AI15),"Unavailable")</x:f>
        <x:v>33771.75</x:v>
      </x:c>
      <x:c r="AJ16" s="11" t="n">
        <x:f>IF(COUNT(AJ14:AJ15)=2,SUM(AJ14:AJ15),"Unavailable")</x:f>
        <x:v>33771.75</x:v>
      </x:c>
      <x:c r="AK16" s="11" t="n">
        <x:f>IF(COUNT(AK14:AK15)=2,SUM(AK14:AK15),"Unavailable")</x:f>
        <x:v>33771.75</x:v>
      </x:c>
      <x:c r="AL16" s="11" t="n">
        <x:f>IF(COUNT(AL14:AL15)=2,SUM(AL14:AL15),"Unavailable")</x:f>
        <x:v>33771.75</x:v>
      </x:c>
      <x:c r="AM16" s="11" t="n">
        <x:f>IF(COUNT(AM14:AM15)=2,SUM(AM14:AM15),"Unavailable")</x:f>
        <x:v>9771.75</x:v>
      </x:c>
      <x:c r="AN16" s="11" t="n">
        <x:f>IF(COUNT(C16:AM16)=COLUMNS(C16:AM16),SUM(C16:AM16),"Unavailable")</x:f>
        <x:v>1157561</x:v>
      </x:c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</x:row>
  </x:sheetData>
  <x:pageMargins left="0.7" right="0.7" top="0.75" bottom="0.75" header="0.3" footer="0.3"/>
</x:worksheet>
</file>